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1aad742cdca790/"/>
    </mc:Choice>
  </mc:AlternateContent>
  <xr:revisionPtr revIDLastSave="7" documentId="8_{B4A480C4-E9A5-4F0B-963E-FC3719DEE5B7}" xr6:coauthVersionLast="47" xr6:coauthVersionMax="47" xr10:uidLastSave="{EB13CFE5-F1DE-4238-ACC4-7BA38EF1A0AE}"/>
  <bookViews>
    <workbookView xWindow="-120" yWindow="-120" windowWidth="29040" windowHeight="15720" activeTab="2" xr2:uid="{67E1AEB9-FB44-47C0-A830-46BC1F673774}"/>
  </bookViews>
  <sheets>
    <sheet name="Cashflow" sheetId="1" r:id="rId1"/>
    <sheet name="Contributions" sheetId="2" r:id="rId2"/>
    <sheet name="Balance She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7" i="1"/>
  <c r="F5" i="1"/>
  <c r="C9" i="2"/>
  <c r="D5" i="1" s="1"/>
  <c r="D20" i="3"/>
  <c r="D16" i="3"/>
  <c r="C20" i="3"/>
  <c r="C16" i="3"/>
  <c r="D9" i="3"/>
  <c r="C9" i="3"/>
  <c r="C21" i="3" l="1"/>
  <c r="D21" i="3"/>
  <c r="O4" i="2"/>
  <c r="O5" i="2"/>
  <c r="O6" i="2"/>
  <c r="O7" i="2"/>
  <c r="O8" i="2"/>
  <c r="O3" i="2"/>
  <c r="D9" i="2"/>
  <c r="E9" i="2"/>
  <c r="F9" i="2"/>
  <c r="G9" i="2"/>
  <c r="H9" i="2"/>
  <c r="I9" i="2"/>
  <c r="J9" i="2"/>
  <c r="K9" i="2"/>
  <c r="L9" i="2"/>
  <c r="M9" i="2"/>
  <c r="N9" i="2"/>
  <c r="P21" i="1"/>
  <c r="D24" i="1"/>
  <c r="D16" i="1"/>
  <c r="D7" i="1"/>
  <c r="D10" i="1" s="1"/>
  <c r="E24" i="1"/>
  <c r="F24" i="1"/>
  <c r="G24" i="1"/>
  <c r="H24" i="1"/>
  <c r="I24" i="1"/>
  <c r="J24" i="1"/>
  <c r="K24" i="1"/>
  <c r="L24" i="1"/>
  <c r="M24" i="1"/>
  <c r="N24" i="1"/>
  <c r="O24" i="1"/>
  <c r="E16" i="1"/>
  <c r="F16" i="1"/>
  <c r="G16" i="1"/>
  <c r="H16" i="1"/>
  <c r="I16" i="1"/>
  <c r="J16" i="1"/>
  <c r="K16" i="1"/>
  <c r="L16" i="1"/>
  <c r="M16" i="1"/>
  <c r="N16" i="1"/>
  <c r="O16" i="1"/>
  <c r="E7" i="1"/>
  <c r="E10" i="1" s="1"/>
  <c r="F7" i="1"/>
  <c r="F10" i="1" s="1"/>
  <c r="G7" i="1"/>
  <c r="G10" i="1" s="1"/>
  <c r="H7" i="1"/>
  <c r="H10" i="1" s="1"/>
  <c r="I7" i="1"/>
  <c r="I10" i="1" s="1"/>
  <c r="J7" i="1"/>
  <c r="J10" i="1" s="1"/>
  <c r="K7" i="1"/>
  <c r="K10" i="1" s="1"/>
  <c r="L7" i="1"/>
  <c r="L10" i="1" s="1"/>
  <c r="M7" i="1"/>
  <c r="M10" i="1" s="1"/>
  <c r="N7" i="1"/>
  <c r="N10" i="1" s="1"/>
  <c r="O7" i="1"/>
  <c r="O10" i="1" s="1"/>
  <c r="P6" i="1"/>
  <c r="P8" i="1"/>
  <c r="P9" i="1"/>
  <c r="P13" i="1"/>
  <c r="P14" i="1"/>
  <c r="P15" i="1"/>
  <c r="P18" i="1"/>
  <c r="P19" i="1"/>
  <c r="P20" i="1"/>
  <c r="P22" i="1"/>
  <c r="P23" i="1"/>
  <c r="P26" i="1"/>
  <c r="P5" i="1"/>
  <c r="C24" i="1"/>
  <c r="C16" i="1"/>
  <c r="C10" i="1"/>
  <c r="O28" i="1" l="1"/>
  <c r="O30" i="1" s="1"/>
  <c r="O9" i="2"/>
  <c r="O10" i="2"/>
  <c r="K28" i="1"/>
  <c r="K30" i="1" s="1"/>
  <c r="L28" i="1"/>
  <c r="L30" i="1" s="1"/>
  <c r="I28" i="1"/>
  <c r="I30" i="1" s="1"/>
  <c r="D28" i="1"/>
  <c r="D30" i="1" s="1"/>
  <c r="F28" i="1"/>
  <c r="F30" i="1" s="1"/>
  <c r="H28" i="1"/>
  <c r="H30" i="1" s="1"/>
  <c r="N28" i="1"/>
  <c r="N30" i="1" s="1"/>
  <c r="M28" i="1"/>
  <c r="M30" i="1" s="1"/>
  <c r="P10" i="1"/>
  <c r="G28" i="1"/>
  <c r="G30" i="1" s="1"/>
  <c r="P16" i="1"/>
  <c r="J28" i="1"/>
  <c r="J30" i="1" s="1"/>
  <c r="P24" i="1"/>
  <c r="C28" i="1"/>
  <c r="C30" i="1" s="1"/>
  <c r="C31" i="1" s="1"/>
  <c r="D3" i="1" s="1"/>
  <c r="E28" i="1"/>
  <c r="E30" i="1" s="1"/>
  <c r="P7" i="1"/>
  <c r="P28" i="1" l="1"/>
  <c r="P30" i="1"/>
  <c r="D31" i="1" l="1"/>
  <c r="E3" i="1" s="1"/>
  <c r="E31" i="1" s="1"/>
  <c r="F3" i="1" s="1"/>
  <c r="F31" i="1" s="1"/>
  <c r="C3" i="3"/>
  <c r="C5" i="3" s="1"/>
  <c r="C11" i="3" s="1"/>
  <c r="C22" i="3" s="1"/>
  <c r="G3" i="1" l="1"/>
  <c r="G31" i="1" s="1"/>
  <c r="H3" i="1" l="1"/>
  <c r="H31" i="1" s="1"/>
  <c r="I3" i="1" l="1"/>
  <c r="I31" i="1" s="1"/>
  <c r="J3" i="1" s="1"/>
  <c r="J31" i="1" l="1"/>
  <c r="K3" i="1" s="1"/>
  <c r="D3" i="3"/>
  <c r="D5" i="3" s="1"/>
  <c r="D11" i="3" s="1"/>
  <c r="D22" i="3" s="1"/>
  <c r="K31" i="1" l="1"/>
  <c r="L3" i="1" l="1"/>
  <c r="L31" i="1" s="1"/>
  <c r="M3" i="1" l="1"/>
  <c r="M31" i="1" s="1"/>
  <c r="N3" i="1" l="1"/>
  <c r="N31" i="1" s="1"/>
  <c r="O3" i="1" l="1"/>
  <c r="O31" i="1" s="1"/>
</calcChain>
</file>

<file path=xl/sharedStrings.xml><?xml version="1.0" encoding="utf-8"?>
<sst xmlns="http://schemas.openxmlformats.org/spreadsheetml/2006/main" count="88" uniqueCount="79">
  <si>
    <t>RECEIPTS</t>
  </si>
  <si>
    <t>Contributions, gifts, etc.</t>
  </si>
  <si>
    <t>Service revenue</t>
  </si>
  <si>
    <t>Fundraising event</t>
  </si>
  <si>
    <t>Other revenue</t>
  </si>
  <si>
    <t xml:space="preserve">     TOTAL CASH RECEIPTS</t>
  </si>
  <si>
    <t>Pre-Startup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</si>
  <si>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</si>
  <si>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</si>
  <si>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</si>
  <si>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</si>
  <si>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</si>
  <si>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</si>
  <si>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</si>
  <si>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</si>
  <si>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</si>
  <si>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</si>
  <si>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</si>
  <si>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EXPENCES</t>
  </si>
  <si>
    <t>Program expenses</t>
  </si>
  <si>
    <t xml:space="preserve">   Packaging</t>
  </si>
  <si>
    <t>GROSS CONTRIBUTIONS</t>
  </si>
  <si>
    <t xml:space="preserve">FUNDRAISING </t>
  </si>
  <si>
    <t xml:space="preserve">  TOTAL ADMINISTRATIVE</t>
  </si>
  <si>
    <t>Administrative Exp.</t>
  </si>
  <si>
    <t>Cash on hand(1st of mo)</t>
  </si>
  <si>
    <t>EXCESS OR DEFICIT</t>
  </si>
  <si>
    <t>Cash on hand(end of mo)</t>
  </si>
  <si>
    <t xml:space="preserve"> TOTAL PROGRAM</t>
  </si>
  <si>
    <t xml:space="preserve">    TOTAL CASH EXPENSES</t>
  </si>
  <si>
    <t>January</t>
  </si>
  <si>
    <t xml:space="preserve">   Gift packages</t>
  </si>
  <si>
    <t xml:space="preserve">   Shipping</t>
  </si>
  <si>
    <t>GENERIC CONTRIBUTIONS SPREADSHEET</t>
  </si>
  <si>
    <t xml:space="preserve">NAME </t>
  </si>
  <si>
    <t>ADDRESS</t>
  </si>
  <si>
    <t>Tom Able</t>
  </si>
  <si>
    <t>Sue Black</t>
  </si>
  <si>
    <t>D Smith Family</t>
  </si>
  <si>
    <t>TOTAL</t>
  </si>
  <si>
    <t>CHECK</t>
  </si>
  <si>
    <t>NOTES:</t>
  </si>
  <si>
    <t>CURRENT ASSSETS</t>
  </si>
  <si>
    <t>Cash (checking account)</t>
  </si>
  <si>
    <t>FIXED ASSETS</t>
  </si>
  <si>
    <t>Equipment</t>
  </si>
  <si>
    <t>Buildings</t>
  </si>
  <si>
    <t>OTHER ASSETS</t>
  </si>
  <si>
    <t>Savings/CDs</t>
  </si>
  <si>
    <t>CURRENT LIABILITIES</t>
  </si>
  <si>
    <t>LONG-TERM LIABILITIES</t>
  </si>
  <si>
    <t>Accounts Payable/Credit Card</t>
  </si>
  <si>
    <t>Wages due</t>
  </si>
  <si>
    <t>Taxes due</t>
  </si>
  <si>
    <t xml:space="preserve">   Total Current Liabilities</t>
  </si>
  <si>
    <t xml:space="preserve">    Total Current Assets</t>
  </si>
  <si>
    <t>Mortgage</t>
  </si>
  <si>
    <t>NET WORTH/ UNRESTRICTED BALANCE</t>
  </si>
  <si>
    <t xml:space="preserve">   Total Fixed Assets</t>
  </si>
  <si>
    <t>TOTAL ASSETS</t>
  </si>
  <si>
    <t>TOTAL LIABILITIES</t>
  </si>
  <si>
    <t>Long-term Loan</t>
  </si>
  <si>
    <t xml:space="preserve">   Total Long-term Liabilities</t>
  </si>
  <si>
    <t>3. For IRS purposes need to combine the contributions of family members.</t>
  </si>
  <si>
    <t>Sept.</t>
  </si>
  <si>
    <t>Nov.</t>
  </si>
  <si>
    <t>Dec.</t>
  </si>
  <si>
    <t>Oct.</t>
  </si>
  <si>
    <t xml:space="preserve">   Prof. Fees--1099NEC</t>
  </si>
  <si>
    <t xml:space="preserve">   Rent, utilities, etc.</t>
  </si>
  <si>
    <t xml:space="preserve">   Office/admin. expences</t>
  </si>
  <si>
    <t xml:space="preserve">   Filing fees</t>
  </si>
  <si>
    <t xml:space="preserve">   Travel</t>
  </si>
  <si>
    <t xml:space="preserve">   Advertising</t>
  </si>
  <si>
    <t>1. It may be more useful to enter the addresses in multiple columns to facilitate letter and envelope preparation with merge mail</t>
  </si>
  <si>
    <t xml:space="preserve">2. Need to prepare a new worksheet each calendar/tax year, then a summary sheet with annual totals </t>
  </si>
  <si>
    <t xml:space="preserve"> NONPROFIT CASHFLOW 2025</t>
  </si>
  <si>
    <t>2025 Total</t>
  </si>
  <si>
    <t>December 31,2024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</si>
</sst>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F738-DC94-4A54-8D57-26256D2A0823}">
  <sheetPr>
    <pageSetUpPr fitToPage="1"/>
  </sheetPr>
  <dimension ref="A1:P32"/>
  <sheetViews>
    <sheetView workbookViewId="0">
      <selection activeCell="K14" sqref="K14"/>
    </sheetView>
  </sheetViews>
  <sheetFormatPr defaultRowHeight="15" x14ac:dyDescent="0.25"/>
  <cols>
    <col min="2" max="2" width="24.85546875" customWidth="1"/>
    <col min="3" max="3" width="11.5703125" customWidth="1"/>
    <col min="4" max="4" width="9.85546875" customWidth="1"/>
    <col min="12" max="12" width="10.28515625" customWidth="1"/>
    <col min="13" max="13" width="11" customWidth="1"/>
    <col min="14" max="14" width="10.140625" customWidth="1"/>
    <col min="15" max="15" width="9.85546875" customWidth="1"/>
    <col min="16" max="16" width="10.5703125" customWidth="1"/>
  </cols>
  <sheetData>
    <row r="1" spans="1:16" ht="18.75" x14ac:dyDescent="0.3">
      <c r="A1" s="8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x14ac:dyDescent="0.25">
      <c r="A2" s="1"/>
      <c r="B2" s="7"/>
      <c r="C2" s="4" t="s">
        <v>6</v>
      </c>
      <c r="D2" s="4" t="s">
        <v>30</v>
      </c>
      <c r="E2" s="4" t="s">
        <v>7</v>
      </c>
      <c r="F2" s="4" t="s">
        <v>8</v>
      </c>
      <c r="G2" s="4" t="s">
        <v>9</v>
      </c>
      <c r="H2" s="4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4" t="s">
        <v>77</v>
      </c>
    </row>
    <row r="3" spans="1:16" ht="15.75" x14ac:dyDescent="0.25">
      <c r="A3" s="1"/>
      <c r="B3" s="1" t="s">
        <v>25</v>
      </c>
      <c r="C3" s="1">
        <v>0</v>
      </c>
      <c r="D3" s="1">
        <f>+C31</f>
        <v>1125</v>
      </c>
      <c r="E3" s="1">
        <f t="shared" ref="E3:O3" si="0">+D31</f>
        <v>2075</v>
      </c>
      <c r="F3" s="1">
        <f t="shared" si="0"/>
        <v>2000</v>
      </c>
      <c r="G3" s="1">
        <f t="shared" si="0"/>
        <v>2375</v>
      </c>
      <c r="H3" s="1">
        <f t="shared" si="0"/>
        <v>2300</v>
      </c>
      <c r="I3" s="6">
        <f t="shared" si="0"/>
        <v>2175</v>
      </c>
      <c r="J3" s="6">
        <f t="shared" si="0"/>
        <v>3050</v>
      </c>
      <c r="K3" s="6">
        <f>+J31</f>
        <v>2975</v>
      </c>
      <c r="L3" s="6">
        <f t="shared" si="0"/>
        <v>2900</v>
      </c>
      <c r="M3" s="6">
        <f t="shared" si="0"/>
        <v>2825</v>
      </c>
      <c r="N3" s="6">
        <f t="shared" si="0"/>
        <v>2700</v>
      </c>
      <c r="O3" s="6">
        <f t="shared" si="0"/>
        <v>3125</v>
      </c>
      <c r="P3" s="1"/>
    </row>
    <row r="4" spans="1:16" ht="15.75" x14ac:dyDescent="0.25">
      <c r="A4" s="1" t="s">
        <v>0</v>
      </c>
      <c r="B4" s="1"/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  <c r="O4" s="6"/>
      <c r="P4" s="1"/>
    </row>
    <row r="5" spans="1:16" ht="15.75" x14ac:dyDescent="0.25">
      <c r="A5" s="1"/>
      <c r="B5" s="1" t="s">
        <v>1</v>
      </c>
      <c r="C5" s="1">
        <v>1300</v>
      </c>
      <c r="D5" s="1">
        <f>+Contributions!C9</f>
        <v>700</v>
      </c>
      <c r="E5" s="1">
        <v>500</v>
      </c>
      <c r="F5" s="1">
        <f>250+600+100</f>
        <v>950</v>
      </c>
      <c r="G5" s="1">
        <v>500</v>
      </c>
      <c r="H5" s="1">
        <v>500</v>
      </c>
      <c r="I5" s="6">
        <v>500</v>
      </c>
      <c r="J5" s="6">
        <v>500</v>
      </c>
      <c r="K5" s="6">
        <v>500</v>
      </c>
      <c r="L5" s="6">
        <v>500</v>
      </c>
      <c r="M5" s="6">
        <v>500</v>
      </c>
      <c r="N5" s="6">
        <v>1000</v>
      </c>
      <c r="O5" s="6">
        <v>500</v>
      </c>
      <c r="P5" s="1">
        <f>SUM(C5:O5)</f>
        <v>8450</v>
      </c>
    </row>
    <row r="6" spans="1:16" ht="15.75" x14ac:dyDescent="0.25">
      <c r="A6" s="1"/>
      <c r="B6" s="1" t="s">
        <v>3</v>
      </c>
      <c r="C6" s="1">
        <v>0</v>
      </c>
      <c r="D6" s="1">
        <f>200+300+200+300</f>
        <v>1000</v>
      </c>
      <c r="E6" s="1">
        <v>0</v>
      </c>
      <c r="F6" s="1">
        <v>0</v>
      </c>
      <c r="G6" s="1">
        <v>0</v>
      </c>
      <c r="H6" s="1">
        <v>0</v>
      </c>
      <c r="I6" s="6">
        <v>1000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500</v>
      </c>
      <c r="P6" s="1">
        <f t="shared" ref="P6:P30" si="1">SUM(C6:O6)</f>
        <v>2500</v>
      </c>
    </row>
    <row r="7" spans="1:16" ht="15.75" x14ac:dyDescent="0.25">
      <c r="A7" s="1"/>
      <c r="B7" s="1" t="s">
        <v>21</v>
      </c>
      <c r="C7" s="1">
        <f>SUM(C5:C6)</f>
        <v>1300</v>
      </c>
      <c r="D7" s="1">
        <f t="shared" ref="D7" si="2">SUM(D5:D6)</f>
        <v>1700</v>
      </c>
      <c r="E7" s="1">
        <f t="shared" ref="E7:O7" si="3">SUM(E5:E6)</f>
        <v>500</v>
      </c>
      <c r="F7" s="1">
        <f t="shared" si="3"/>
        <v>950</v>
      </c>
      <c r="G7" s="1">
        <f t="shared" si="3"/>
        <v>500</v>
      </c>
      <c r="H7" s="1">
        <f t="shared" si="3"/>
        <v>500</v>
      </c>
      <c r="I7" s="6">
        <f t="shared" si="3"/>
        <v>1500</v>
      </c>
      <c r="J7" s="6">
        <f t="shared" si="3"/>
        <v>500</v>
      </c>
      <c r="K7" s="6">
        <f t="shared" si="3"/>
        <v>500</v>
      </c>
      <c r="L7" s="6">
        <f t="shared" si="3"/>
        <v>500</v>
      </c>
      <c r="M7" s="6">
        <f t="shared" si="3"/>
        <v>500</v>
      </c>
      <c r="N7" s="6">
        <f t="shared" si="3"/>
        <v>1000</v>
      </c>
      <c r="O7" s="6">
        <f t="shared" si="3"/>
        <v>1000</v>
      </c>
      <c r="P7" s="1">
        <f t="shared" si="1"/>
        <v>10950</v>
      </c>
    </row>
    <row r="8" spans="1:16" ht="15.75" x14ac:dyDescent="0.25">
      <c r="A8" s="1"/>
      <c r="B8" s="1" t="s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">
        <f t="shared" si="1"/>
        <v>0</v>
      </c>
    </row>
    <row r="9" spans="1:16" ht="15.75" x14ac:dyDescent="0.25">
      <c r="A9" s="1"/>
      <c r="B9" s="1" t="s">
        <v>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">
        <f t="shared" si="1"/>
        <v>0</v>
      </c>
    </row>
    <row r="10" spans="1:16" ht="15.75" x14ac:dyDescent="0.25">
      <c r="A10" s="1" t="s">
        <v>5</v>
      </c>
      <c r="B10" s="1"/>
      <c r="C10" s="1">
        <f>SUM(C7:C9)</f>
        <v>1300</v>
      </c>
      <c r="D10" s="1">
        <f t="shared" ref="D10" si="4">SUM(D7:D9)</f>
        <v>1700</v>
      </c>
      <c r="E10" s="1">
        <f t="shared" ref="E10:O10" si="5">SUM(E7:E9)</f>
        <v>500</v>
      </c>
      <c r="F10" s="1">
        <f t="shared" si="5"/>
        <v>950</v>
      </c>
      <c r="G10" s="1">
        <f t="shared" si="5"/>
        <v>500</v>
      </c>
      <c r="H10" s="1">
        <f t="shared" si="5"/>
        <v>500</v>
      </c>
      <c r="I10" s="6">
        <f t="shared" si="5"/>
        <v>1500</v>
      </c>
      <c r="J10" s="6">
        <f t="shared" si="5"/>
        <v>500</v>
      </c>
      <c r="K10" s="6">
        <f t="shared" si="5"/>
        <v>500</v>
      </c>
      <c r="L10" s="6">
        <f t="shared" si="5"/>
        <v>500</v>
      </c>
      <c r="M10" s="6">
        <f t="shared" si="5"/>
        <v>500</v>
      </c>
      <c r="N10" s="6">
        <f t="shared" si="5"/>
        <v>1000</v>
      </c>
      <c r="O10" s="6">
        <f t="shared" si="5"/>
        <v>1000</v>
      </c>
      <c r="P10" s="1">
        <f t="shared" si="1"/>
        <v>10950</v>
      </c>
    </row>
    <row r="11" spans="1:16" ht="15.75" x14ac:dyDescent="0.25">
      <c r="A11" s="1" t="s">
        <v>18</v>
      </c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  <c r="M11" s="6"/>
      <c r="N11" s="6"/>
      <c r="O11" s="6"/>
      <c r="P11" s="1"/>
    </row>
    <row r="12" spans="1:16" ht="15.75" x14ac:dyDescent="0.25">
      <c r="A12" s="1"/>
      <c r="B12" s="1" t="s">
        <v>19</v>
      </c>
      <c r="C12" s="1"/>
      <c r="D12" s="1"/>
      <c r="E12" s="1"/>
      <c r="F12" s="1"/>
      <c r="G12" s="1"/>
      <c r="H12" s="1"/>
      <c r="I12" s="6"/>
      <c r="J12" s="6"/>
      <c r="K12" s="6"/>
      <c r="L12" s="6"/>
      <c r="M12" s="6"/>
      <c r="N12" s="6"/>
      <c r="O12" s="6"/>
      <c r="P12" s="1"/>
    </row>
    <row r="13" spans="1:16" ht="15.75" x14ac:dyDescent="0.25">
      <c r="A13" s="1"/>
      <c r="B13" s="1" t="s">
        <v>31</v>
      </c>
      <c r="C13" s="1">
        <v>0</v>
      </c>
      <c r="D13" s="1">
        <v>200</v>
      </c>
      <c r="E13" s="1">
        <v>400</v>
      </c>
      <c r="F13" s="1">
        <v>400</v>
      </c>
      <c r="G13" s="1">
        <v>400</v>
      </c>
      <c r="H13" s="1">
        <v>400</v>
      </c>
      <c r="I13" s="6">
        <v>400</v>
      </c>
      <c r="J13" s="6">
        <v>400</v>
      </c>
      <c r="K13" s="6">
        <v>400</v>
      </c>
      <c r="L13" s="6">
        <v>400</v>
      </c>
      <c r="M13" s="6">
        <v>400</v>
      </c>
      <c r="N13" s="6">
        <v>400</v>
      </c>
      <c r="O13" s="6">
        <v>400</v>
      </c>
      <c r="P13" s="1">
        <f t="shared" si="1"/>
        <v>4600</v>
      </c>
    </row>
    <row r="14" spans="1:16" ht="15.75" x14ac:dyDescent="0.25">
      <c r="A14" s="1"/>
      <c r="B14" s="1" t="s">
        <v>20</v>
      </c>
      <c r="C14" s="1">
        <v>0</v>
      </c>
      <c r="D14" s="1">
        <v>50</v>
      </c>
      <c r="E14" s="1">
        <v>75</v>
      </c>
      <c r="F14" s="1">
        <v>75</v>
      </c>
      <c r="G14" s="1">
        <v>75</v>
      </c>
      <c r="H14" s="1">
        <v>75</v>
      </c>
      <c r="I14" s="6">
        <v>75</v>
      </c>
      <c r="J14" s="6">
        <v>75</v>
      </c>
      <c r="K14" s="6">
        <v>75</v>
      </c>
      <c r="L14" s="6">
        <v>75</v>
      </c>
      <c r="M14" s="6">
        <v>75</v>
      </c>
      <c r="N14" s="6">
        <v>75</v>
      </c>
      <c r="O14" s="6">
        <v>75</v>
      </c>
      <c r="P14" s="1">
        <f t="shared" si="1"/>
        <v>875</v>
      </c>
    </row>
    <row r="15" spans="1:16" ht="15.75" x14ac:dyDescent="0.25">
      <c r="A15" s="1"/>
      <c r="B15" s="1" t="s">
        <v>32</v>
      </c>
      <c r="C15" s="1">
        <v>0</v>
      </c>
      <c r="D15" s="1">
        <v>50</v>
      </c>
      <c r="E15" s="1">
        <v>75</v>
      </c>
      <c r="F15" s="1">
        <v>75</v>
      </c>
      <c r="G15" s="1">
        <v>75</v>
      </c>
      <c r="H15" s="1">
        <v>75</v>
      </c>
      <c r="I15" s="6">
        <v>75</v>
      </c>
      <c r="J15" s="6">
        <v>75</v>
      </c>
      <c r="K15" s="6">
        <v>75</v>
      </c>
      <c r="L15" s="6">
        <v>75</v>
      </c>
      <c r="M15" s="6">
        <v>75</v>
      </c>
      <c r="N15" s="6">
        <v>75</v>
      </c>
      <c r="O15" s="6">
        <v>75</v>
      </c>
      <c r="P15" s="1">
        <f t="shared" si="1"/>
        <v>875</v>
      </c>
    </row>
    <row r="16" spans="1:16" ht="15.75" x14ac:dyDescent="0.25">
      <c r="A16" s="1"/>
      <c r="B16" s="1" t="s">
        <v>28</v>
      </c>
      <c r="C16" s="1">
        <f t="shared" ref="C16:O16" si="6">SUM(C13:C15)</f>
        <v>0</v>
      </c>
      <c r="D16" s="1">
        <f t="shared" si="6"/>
        <v>300</v>
      </c>
      <c r="E16" s="1">
        <f t="shared" si="6"/>
        <v>550</v>
      </c>
      <c r="F16" s="1">
        <f t="shared" si="6"/>
        <v>550</v>
      </c>
      <c r="G16" s="1">
        <f t="shared" si="6"/>
        <v>550</v>
      </c>
      <c r="H16" s="1">
        <f t="shared" si="6"/>
        <v>550</v>
      </c>
      <c r="I16" s="6">
        <f t="shared" si="6"/>
        <v>550</v>
      </c>
      <c r="J16" s="6">
        <f t="shared" si="6"/>
        <v>550</v>
      </c>
      <c r="K16" s="6">
        <f t="shared" si="6"/>
        <v>550</v>
      </c>
      <c r="L16" s="6">
        <f t="shared" si="6"/>
        <v>550</v>
      </c>
      <c r="M16" s="6">
        <f t="shared" si="6"/>
        <v>550</v>
      </c>
      <c r="N16" s="6">
        <f t="shared" si="6"/>
        <v>550</v>
      </c>
      <c r="O16" s="6">
        <f t="shared" si="6"/>
        <v>550</v>
      </c>
      <c r="P16" s="1">
        <f t="shared" si="1"/>
        <v>6350</v>
      </c>
    </row>
    <row r="17" spans="1:16" ht="15.75" x14ac:dyDescent="0.25">
      <c r="A17" s="1"/>
      <c r="B17" s="1" t="s">
        <v>24</v>
      </c>
      <c r="C17" s="1"/>
      <c r="D17" s="1"/>
      <c r="E17" s="1"/>
      <c r="F17" s="1"/>
      <c r="G17" s="1"/>
      <c r="H17" s="1"/>
      <c r="I17" s="6"/>
      <c r="J17" s="6"/>
      <c r="K17" s="6"/>
      <c r="L17" s="6"/>
      <c r="M17" s="6"/>
      <c r="N17" s="6"/>
      <c r="O17" s="6"/>
      <c r="P17" s="1"/>
    </row>
    <row r="18" spans="1:16" ht="15.75" x14ac:dyDescent="0.25">
      <c r="A18" s="1"/>
      <c r="B18" s="1" t="s">
        <v>68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1">
        <f t="shared" si="1"/>
        <v>0</v>
      </c>
    </row>
    <row r="19" spans="1:16" ht="15.75" x14ac:dyDescent="0.25">
      <c r="A19" s="1"/>
      <c r="B19" s="1" t="s">
        <v>69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1">
        <f t="shared" si="1"/>
        <v>0</v>
      </c>
    </row>
    <row r="20" spans="1:16" ht="15.75" x14ac:dyDescent="0.25">
      <c r="A20" s="1"/>
      <c r="B20" s="1" t="s">
        <v>70</v>
      </c>
      <c r="C20" s="1">
        <v>50</v>
      </c>
      <c r="D20" s="1">
        <v>100</v>
      </c>
      <c r="E20" s="1">
        <v>25</v>
      </c>
      <c r="F20" s="1">
        <v>25</v>
      </c>
      <c r="G20" s="1">
        <v>25</v>
      </c>
      <c r="H20" s="1">
        <v>25</v>
      </c>
      <c r="I20" s="6">
        <v>25</v>
      </c>
      <c r="J20" s="6">
        <v>25</v>
      </c>
      <c r="K20" s="6">
        <v>25</v>
      </c>
      <c r="L20" s="6">
        <v>25</v>
      </c>
      <c r="M20" s="6">
        <v>25</v>
      </c>
      <c r="N20" s="6">
        <v>25</v>
      </c>
      <c r="O20" s="6">
        <v>25</v>
      </c>
      <c r="P20" s="1">
        <f t="shared" si="1"/>
        <v>425</v>
      </c>
    </row>
    <row r="21" spans="1:16" ht="15.75" x14ac:dyDescent="0.25">
      <c r="A21" s="1"/>
      <c r="B21" s="1" t="s">
        <v>71</v>
      </c>
      <c r="C21" s="1">
        <v>125</v>
      </c>
      <c r="D21" s="1">
        <v>275</v>
      </c>
      <c r="E21" s="1">
        <v>0</v>
      </c>
      <c r="F21" s="1">
        <v>0</v>
      </c>
      <c r="G21" s="1">
        <v>0</v>
      </c>
      <c r="H21" s="1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1">
        <f t="shared" si="1"/>
        <v>400</v>
      </c>
    </row>
    <row r="22" spans="1:16" ht="15.75" x14ac:dyDescent="0.25">
      <c r="A22" s="1"/>
      <c r="B22" s="1" t="s">
        <v>72</v>
      </c>
      <c r="C22" s="1">
        <v>0</v>
      </c>
      <c r="D22" s="1">
        <v>25</v>
      </c>
      <c r="E22" s="1">
        <v>0</v>
      </c>
      <c r="F22" s="1">
        <v>0</v>
      </c>
      <c r="G22" s="1">
        <v>0</v>
      </c>
      <c r="H22" s="1">
        <v>0</v>
      </c>
      <c r="I22" s="6">
        <v>50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1">
        <f t="shared" si="1"/>
        <v>75</v>
      </c>
    </row>
    <row r="23" spans="1:16" ht="15.75" x14ac:dyDescent="0.25">
      <c r="A23" s="1"/>
      <c r="B23" s="1" t="s">
        <v>73</v>
      </c>
      <c r="C23" s="1">
        <v>0</v>
      </c>
      <c r="D23" s="1">
        <v>50</v>
      </c>
      <c r="E23" s="1">
        <v>0</v>
      </c>
      <c r="F23" s="1">
        <v>0</v>
      </c>
      <c r="G23" s="1">
        <v>0</v>
      </c>
      <c r="H23" s="1">
        <v>50</v>
      </c>
      <c r="I23" s="6">
        <v>0</v>
      </c>
      <c r="J23" s="6">
        <v>0</v>
      </c>
      <c r="K23" s="6">
        <v>0</v>
      </c>
      <c r="L23" s="6">
        <v>0</v>
      </c>
      <c r="M23" s="6">
        <v>50</v>
      </c>
      <c r="N23" s="6">
        <v>0</v>
      </c>
      <c r="O23" s="6">
        <v>0</v>
      </c>
      <c r="P23" s="1">
        <f t="shared" si="1"/>
        <v>150</v>
      </c>
    </row>
    <row r="24" spans="1:16" ht="15.75" x14ac:dyDescent="0.25">
      <c r="A24" s="1"/>
      <c r="B24" s="1" t="s">
        <v>23</v>
      </c>
      <c r="C24" s="1">
        <f t="shared" ref="C24:O24" si="7">SUM(C18:C23)</f>
        <v>175</v>
      </c>
      <c r="D24" s="1">
        <f t="shared" si="7"/>
        <v>450</v>
      </c>
      <c r="E24" s="1">
        <f t="shared" si="7"/>
        <v>25</v>
      </c>
      <c r="F24" s="1">
        <f t="shared" si="7"/>
        <v>25</v>
      </c>
      <c r="G24" s="1">
        <f t="shared" si="7"/>
        <v>25</v>
      </c>
      <c r="H24" s="1">
        <f t="shared" si="7"/>
        <v>75</v>
      </c>
      <c r="I24" s="6">
        <f t="shared" si="7"/>
        <v>75</v>
      </c>
      <c r="J24" s="6">
        <f t="shared" si="7"/>
        <v>25</v>
      </c>
      <c r="K24" s="6">
        <f t="shared" si="7"/>
        <v>25</v>
      </c>
      <c r="L24" s="6">
        <f t="shared" si="7"/>
        <v>25</v>
      </c>
      <c r="M24" s="6">
        <f t="shared" si="7"/>
        <v>75</v>
      </c>
      <c r="N24" s="6">
        <f t="shared" si="7"/>
        <v>25</v>
      </c>
      <c r="O24" s="6">
        <f t="shared" si="7"/>
        <v>25</v>
      </c>
      <c r="P24" s="1">
        <f t="shared" si="1"/>
        <v>1050</v>
      </c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6"/>
      <c r="J25" s="6"/>
      <c r="K25" s="6"/>
      <c r="L25" s="6"/>
      <c r="M25" s="6"/>
      <c r="N25" s="6"/>
      <c r="O25" s="6"/>
      <c r="P25" s="1"/>
    </row>
    <row r="26" spans="1:16" ht="15.75" x14ac:dyDescent="0.25">
      <c r="A26" s="1"/>
      <c r="B26" s="1" t="s">
        <v>22</v>
      </c>
      <c r="C26" s="1"/>
      <c r="D26" s="1"/>
      <c r="E26" s="1"/>
      <c r="F26" s="1"/>
      <c r="G26" s="1"/>
      <c r="H26" s="1"/>
      <c r="I26" s="6"/>
      <c r="J26" s="6"/>
      <c r="K26" s="6"/>
      <c r="L26" s="1"/>
      <c r="M26" s="1"/>
      <c r="N26" s="1"/>
      <c r="O26" s="1"/>
      <c r="P26" s="1">
        <f t="shared" si="1"/>
        <v>0</v>
      </c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6"/>
      <c r="J27" s="6"/>
      <c r="K27" s="6"/>
      <c r="L27" s="6"/>
      <c r="M27" s="6"/>
      <c r="N27" s="6"/>
      <c r="O27" s="6"/>
      <c r="P27" s="1"/>
    </row>
    <row r="28" spans="1:16" ht="15.75" x14ac:dyDescent="0.25">
      <c r="A28" s="1" t="s">
        <v>29</v>
      </c>
      <c r="B28" s="1"/>
      <c r="C28" s="1">
        <f t="shared" ref="C28:O28" si="8">+C16+C24+C26</f>
        <v>175</v>
      </c>
      <c r="D28" s="1">
        <f t="shared" si="8"/>
        <v>750</v>
      </c>
      <c r="E28" s="1">
        <f t="shared" si="8"/>
        <v>575</v>
      </c>
      <c r="F28" s="1">
        <f t="shared" si="8"/>
        <v>575</v>
      </c>
      <c r="G28" s="1">
        <f t="shared" si="8"/>
        <v>575</v>
      </c>
      <c r="H28" s="1">
        <f t="shared" si="8"/>
        <v>625</v>
      </c>
      <c r="I28" s="6">
        <f t="shared" si="8"/>
        <v>625</v>
      </c>
      <c r="J28" s="6">
        <f t="shared" si="8"/>
        <v>575</v>
      </c>
      <c r="K28" s="6">
        <f t="shared" si="8"/>
        <v>575</v>
      </c>
      <c r="L28" s="6">
        <f t="shared" si="8"/>
        <v>575</v>
      </c>
      <c r="M28" s="6">
        <f t="shared" si="8"/>
        <v>625</v>
      </c>
      <c r="N28" s="6">
        <f t="shared" si="8"/>
        <v>575</v>
      </c>
      <c r="O28" s="6">
        <f t="shared" si="8"/>
        <v>575</v>
      </c>
      <c r="P28" s="1">
        <f t="shared" si="1"/>
        <v>7400</v>
      </c>
    </row>
    <row r="29" spans="1:16" ht="15.75" x14ac:dyDescent="0.25">
      <c r="A29" s="1"/>
      <c r="B29" s="1"/>
      <c r="C29" s="1"/>
      <c r="D29" s="1"/>
      <c r="E29" s="1"/>
      <c r="F29" s="1"/>
      <c r="G29" s="1"/>
      <c r="H29" s="1"/>
      <c r="I29" s="6"/>
      <c r="J29" s="6"/>
      <c r="K29" s="6"/>
      <c r="L29" s="6"/>
      <c r="M29" s="6"/>
      <c r="N29" s="6"/>
      <c r="O29" s="6"/>
      <c r="P29" s="1"/>
    </row>
    <row r="30" spans="1:16" ht="15.75" x14ac:dyDescent="0.25">
      <c r="A30" s="1" t="s">
        <v>26</v>
      </c>
      <c r="B30" s="1"/>
      <c r="C30" s="1">
        <f t="shared" ref="C30:O30" si="9">+C10-C28</f>
        <v>1125</v>
      </c>
      <c r="D30" s="1">
        <f t="shared" si="9"/>
        <v>950</v>
      </c>
      <c r="E30" s="1">
        <f t="shared" si="9"/>
        <v>-75</v>
      </c>
      <c r="F30" s="1">
        <f t="shared" si="9"/>
        <v>375</v>
      </c>
      <c r="G30" s="1">
        <f t="shared" si="9"/>
        <v>-75</v>
      </c>
      <c r="H30" s="1">
        <f t="shared" si="9"/>
        <v>-125</v>
      </c>
      <c r="I30" s="6">
        <f t="shared" si="9"/>
        <v>875</v>
      </c>
      <c r="J30" s="6">
        <f t="shared" si="9"/>
        <v>-75</v>
      </c>
      <c r="K30" s="6">
        <f t="shared" si="9"/>
        <v>-75</v>
      </c>
      <c r="L30" s="6">
        <f t="shared" si="9"/>
        <v>-75</v>
      </c>
      <c r="M30" s="6">
        <f t="shared" si="9"/>
        <v>-125</v>
      </c>
      <c r="N30" s="6">
        <f t="shared" si="9"/>
        <v>425</v>
      </c>
      <c r="O30" s="6">
        <f t="shared" si="9"/>
        <v>425</v>
      </c>
      <c r="P30" s="1">
        <f t="shared" si="1"/>
        <v>3550</v>
      </c>
    </row>
    <row r="31" spans="1:16" ht="15.75" x14ac:dyDescent="0.25">
      <c r="A31" s="1"/>
      <c r="B31" s="1" t="s">
        <v>27</v>
      </c>
      <c r="C31" s="1">
        <f t="shared" ref="C31:O31" si="10">+C3+C30</f>
        <v>1125</v>
      </c>
      <c r="D31" s="1">
        <f t="shared" si="10"/>
        <v>2075</v>
      </c>
      <c r="E31" s="1">
        <f t="shared" si="10"/>
        <v>2000</v>
      </c>
      <c r="F31" s="1">
        <f t="shared" si="10"/>
        <v>2375</v>
      </c>
      <c r="G31" s="1">
        <f t="shared" si="10"/>
        <v>2300</v>
      </c>
      <c r="H31" s="1">
        <f t="shared" si="10"/>
        <v>2175</v>
      </c>
      <c r="I31" s="6">
        <f t="shared" si="10"/>
        <v>3050</v>
      </c>
      <c r="J31" s="6">
        <f t="shared" si="10"/>
        <v>2975</v>
      </c>
      <c r="K31" s="6">
        <f t="shared" si="10"/>
        <v>2900</v>
      </c>
      <c r="L31" s="6">
        <f t="shared" si="10"/>
        <v>2825</v>
      </c>
      <c r="M31" s="6">
        <f t="shared" si="10"/>
        <v>2700</v>
      </c>
      <c r="N31" s="6">
        <f t="shared" si="10"/>
        <v>3125</v>
      </c>
      <c r="O31" s="6">
        <f t="shared" si="10"/>
        <v>3550</v>
      </c>
      <c r="P31" s="1"/>
    </row>
    <row r="32" spans="1:1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</sheetData>
  <mergeCells count="1">
    <mergeCell ref="A1:P1"/>
  </mergeCells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A79-093C-4FDD-A94E-1862B98E8BC8}">
  <dimension ref="A1:O13"/>
  <sheetViews>
    <sheetView workbookViewId="0">
      <selection activeCell="C4" sqref="C4"/>
    </sheetView>
  </sheetViews>
  <sheetFormatPr defaultRowHeight="15" x14ac:dyDescent="0.25"/>
  <cols>
    <col min="1" max="1" width="14.140625" customWidth="1"/>
    <col min="2" max="2" width="16.5703125" customWidth="1"/>
    <col min="3" max="15" width="8.7109375" customWidth="1"/>
  </cols>
  <sheetData>
    <row r="1" spans="1:15" ht="21" x14ac:dyDescent="0.35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1" t="s">
        <v>34</v>
      </c>
      <c r="B2" s="1" t="s">
        <v>35</v>
      </c>
      <c r="C2" s="1" t="s">
        <v>30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64</v>
      </c>
      <c r="L2" s="1" t="s">
        <v>67</v>
      </c>
      <c r="M2" s="1" t="s">
        <v>65</v>
      </c>
      <c r="N2" s="1" t="s">
        <v>66</v>
      </c>
      <c r="O2" s="1" t="s">
        <v>39</v>
      </c>
    </row>
    <row r="3" spans="1:15" ht="15.75" x14ac:dyDescent="0.25">
      <c r="A3" s="1" t="s">
        <v>36</v>
      </c>
      <c r="B3" s="1"/>
      <c r="C3" s="1">
        <v>100</v>
      </c>
      <c r="D3" s="1"/>
      <c r="E3" s="1">
        <v>100</v>
      </c>
      <c r="F3" s="1"/>
      <c r="G3" s="1"/>
      <c r="H3" s="1">
        <v>100</v>
      </c>
      <c r="I3" s="1"/>
      <c r="J3" s="1"/>
      <c r="K3" s="1">
        <v>100</v>
      </c>
      <c r="L3" s="1"/>
      <c r="M3" s="1"/>
      <c r="N3" s="1">
        <v>100</v>
      </c>
      <c r="O3" s="1">
        <f>SUM(C3:N3)</f>
        <v>500</v>
      </c>
    </row>
    <row r="4" spans="1:15" ht="15.75" x14ac:dyDescent="0.25">
      <c r="A4" s="1" t="s">
        <v>37</v>
      </c>
      <c r="B4" s="1"/>
      <c r="C4" s="1"/>
      <c r="D4" s="1">
        <v>75</v>
      </c>
      <c r="E4" s="1"/>
      <c r="F4" s="1">
        <v>50</v>
      </c>
      <c r="G4" s="1">
        <v>75</v>
      </c>
      <c r="H4" s="1"/>
      <c r="I4" s="1"/>
      <c r="J4" s="1"/>
      <c r="K4" s="1"/>
      <c r="L4" s="1"/>
      <c r="M4" s="1">
        <v>300</v>
      </c>
      <c r="N4" s="1"/>
      <c r="O4" s="1">
        <f t="shared" ref="O4:O8" si="0">SUM(C4:N4)</f>
        <v>500</v>
      </c>
    </row>
    <row r="5" spans="1:15" ht="15.75" x14ac:dyDescent="0.25">
      <c r="A5" s="1" t="s">
        <v>38</v>
      </c>
      <c r="B5" s="1"/>
      <c r="C5" s="1">
        <v>600</v>
      </c>
      <c r="D5" s="1"/>
      <c r="E5" s="1">
        <v>600</v>
      </c>
      <c r="F5" s="1"/>
      <c r="G5" s="1"/>
      <c r="H5" s="1"/>
      <c r="I5" s="1"/>
      <c r="J5" s="1"/>
      <c r="K5" s="1"/>
      <c r="L5" s="1"/>
      <c r="M5" s="1"/>
      <c r="N5" s="1">
        <v>200</v>
      </c>
      <c r="O5" s="1">
        <f t="shared" si="0"/>
        <v>1400</v>
      </c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 t="shared" si="0"/>
        <v>0</v>
      </c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si="0"/>
        <v>0</v>
      </c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1:15" ht="15.75" x14ac:dyDescent="0.25">
      <c r="A9" s="1" t="s">
        <v>39</v>
      </c>
      <c r="B9" s="1"/>
      <c r="C9" s="1">
        <f t="shared" ref="C9:O9" si="1">SUM(C3:C8)</f>
        <v>700</v>
      </c>
      <c r="D9" s="1">
        <f t="shared" si="1"/>
        <v>75</v>
      </c>
      <c r="E9" s="1">
        <f t="shared" si="1"/>
        <v>700</v>
      </c>
      <c r="F9" s="1">
        <f t="shared" si="1"/>
        <v>50</v>
      </c>
      <c r="G9" s="1">
        <f t="shared" si="1"/>
        <v>75</v>
      </c>
      <c r="H9" s="1">
        <f t="shared" si="1"/>
        <v>100</v>
      </c>
      <c r="I9" s="1">
        <f t="shared" si="1"/>
        <v>0</v>
      </c>
      <c r="J9" s="1">
        <f t="shared" si="1"/>
        <v>0</v>
      </c>
      <c r="K9" s="1">
        <f t="shared" si="1"/>
        <v>100</v>
      </c>
      <c r="L9" s="1">
        <f t="shared" si="1"/>
        <v>0</v>
      </c>
      <c r="M9" s="1">
        <f t="shared" si="1"/>
        <v>300</v>
      </c>
      <c r="N9" s="1">
        <f t="shared" si="1"/>
        <v>300</v>
      </c>
      <c r="O9" s="1">
        <f t="shared" si="1"/>
        <v>2400</v>
      </c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40</v>
      </c>
      <c r="O10" s="1">
        <f>SUM(C9:N9)</f>
        <v>2400</v>
      </c>
    </row>
    <row r="11" spans="1:15" ht="15.75" x14ac:dyDescent="0.25">
      <c r="A11" s="1" t="s">
        <v>41</v>
      </c>
      <c r="B11" s="1" t="s">
        <v>74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x14ac:dyDescent="0.25">
      <c r="A12" s="1"/>
      <c r="B12" s="1" t="s">
        <v>75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x14ac:dyDescent="0.25">
      <c r="A13" s="1"/>
      <c r="B13" s="1" t="s">
        <v>63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mergeCells count="1">
    <mergeCell ref="A1:O1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8965-A026-4AF4-BECD-4628F62D6456}">
  <dimension ref="A1:D22"/>
  <sheetViews>
    <sheetView tabSelected="1" workbookViewId="0">
      <selection activeCell="D2" sqref="D2"/>
    </sheetView>
  </sheetViews>
  <sheetFormatPr defaultRowHeight="15" x14ac:dyDescent="0.25"/>
  <cols>
    <col min="2" max="2" width="30.140625" customWidth="1"/>
    <col min="3" max="3" width="16.7109375" customWidth="1"/>
    <col min="4" max="4" width="18.42578125" customWidth="1"/>
  </cols>
  <sheetData>
    <row r="1" spans="1:4" ht="15.75" x14ac:dyDescent="0.25">
      <c r="A1" s="1"/>
      <c r="B1" s="1"/>
      <c r="C1" s="3">
        <v>45292</v>
      </c>
      <c r="D1" s="3" t="s">
        <v>78</v>
      </c>
    </row>
    <row r="2" spans="1:4" ht="15.75" x14ac:dyDescent="0.25">
      <c r="A2" s="1" t="s">
        <v>42</v>
      </c>
      <c r="B2" s="1"/>
      <c r="C2" s="1"/>
      <c r="D2" s="1"/>
    </row>
    <row r="3" spans="1:4" ht="15.75" x14ac:dyDescent="0.25">
      <c r="A3" s="1"/>
      <c r="B3" s="1" t="s">
        <v>43</v>
      </c>
      <c r="C3" s="2">
        <f>+Cashflow!D3</f>
        <v>1125</v>
      </c>
      <c r="D3" s="2">
        <f>+Cashflow!J3</f>
        <v>3050</v>
      </c>
    </row>
    <row r="4" spans="1:4" ht="15.75" x14ac:dyDescent="0.25">
      <c r="A4" s="1"/>
      <c r="B4" s="1" t="s">
        <v>48</v>
      </c>
      <c r="C4" s="2">
        <v>2000</v>
      </c>
      <c r="D4" s="2">
        <v>3000</v>
      </c>
    </row>
    <row r="5" spans="1:4" ht="15.75" x14ac:dyDescent="0.25">
      <c r="A5" s="1"/>
      <c r="B5" s="1" t="s">
        <v>55</v>
      </c>
      <c r="C5" s="2">
        <f>SUM(C3:C4)</f>
        <v>3125</v>
      </c>
      <c r="D5" s="2">
        <f>SUM(D3:D4)</f>
        <v>6050</v>
      </c>
    </row>
    <row r="6" spans="1:4" ht="15.75" x14ac:dyDescent="0.25">
      <c r="A6" s="1" t="s">
        <v>44</v>
      </c>
      <c r="B6" s="1"/>
      <c r="C6" s="2"/>
      <c r="D6" s="2"/>
    </row>
    <row r="7" spans="1:4" ht="15.75" x14ac:dyDescent="0.25">
      <c r="A7" s="1"/>
      <c r="B7" s="1" t="s">
        <v>45</v>
      </c>
      <c r="C7" s="2">
        <v>2000</v>
      </c>
      <c r="D7" s="2">
        <v>2500</v>
      </c>
    </row>
    <row r="8" spans="1:4" ht="15.75" x14ac:dyDescent="0.25">
      <c r="A8" s="1"/>
      <c r="B8" s="1" t="s">
        <v>46</v>
      </c>
      <c r="C8" s="2">
        <v>1000</v>
      </c>
      <c r="D8" s="2">
        <v>1000</v>
      </c>
    </row>
    <row r="9" spans="1:4" ht="15.75" x14ac:dyDescent="0.25">
      <c r="A9" s="1"/>
      <c r="B9" s="1" t="s">
        <v>58</v>
      </c>
      <c r="C9" s="2">
        <f>SUM(C7:C8)</f>
        <v>3000</v>
      </c>
      <c r="D9" s="2">
        <f>SUM(D7:D8)</f>
        <v>3500</v>
      </c>
    </row>
    <row r="10" spans="1:4" ht="15.75" x14ac:dyDescent="0.25">
      <c r="A10" s="1" t="s">
        <v>47</v>
      </c>
      <c r="B10" s="1"/>
      <c r="C10" s="2">
        <v>0</v>
      </c>
      <c r="D10" s="2">
        <v>500</v>
      </c>
    </row>
    <row r="11" spans="1:4" ht="15.75" x14ac:dyDescent="0.25">
      <c r="A11" s="1" t="s">
        <v>59</v>
      </c>
      <c r="B11" s="1"/>
      <c r="C11" s="2">
        <f>+C5+C9+C10</f>
        <v>6125</v>
      </c>
      <c r="D11" s="2">
        <f>+D5+D9+D10</f>
        <v>10050</v>
      </c>
    </row>
    <row r="12" spans="1:4" ht="15.75" x14ac:dyDescent="0.25">
      <c r="A12" s="1" t="s">
        <v>49</v>
      </c>
      <c r="B12" s="1"/>
      <c r="C12" s="2"/>
      <c r="D12" s="2"/>
    </row>
    <row r="13" spans="1:4" ht="15.75" x14ac:dyDescent="0.25">
      <c r="A13" s="1"/>
      <c r="B13" s="1" t="s">
        <v>51</v>
      </c>
      <c r="C13" s="2">
        <v>1000</v>
      </c>
      <c r="D13" s="2">
        <v>1200</v>
      </c>
    </row>
    <row r="14" spans="1:4" ht="15.75" x14ac:dyDescent="0.25">
      <c r="A14" s="1"/>
      <c r="B14" s="1" t="s">
        <v>52</v>
      </c>
      <c r="C14" s="2">
        <v>0</v>
      </c>
      <c r="D14" s="2">
        <v>1500</v>
      </c>
    </row>
    <row r="15" spans="1:4" ht="15.75" x14ac:dyDescent="0.25">
      <c r="A15" s="1"/>
      <c r="B15" s="1" t="s">
        <v>53</v>
      </c>
      <c r="C15" s="2">
        <v>0</v>
      </c>
      <c r="D15" s="2">
        <v>150</v>
      </c>
    </row>
    <row r="16" spans="1:4" ht="15.75" x14ac:dyDescent="0.25">
      <c r="A16" s="1"/>
      <c r="B16" s="1" t="s">
        <v>54</v>
      </c>
      <c r="C16" s="2">
        <f>SUM(C13:C15)</f>
        <v>1000</v>
      </c>
      <c r="D16" s="2">
        <f>SUM(D13:D15)</f>
        <v>2850</v>
      </c>
    </row>
    <row r="17" spans="1:4" ht="15.75" x14ac:dyDescent="0.25">
      <c r="A17" s="1" t="s">
        <v>50</v>
      </c>
      <c r="B17" s="1"/>
      <c r="C17" s="2"/>
      <c r="D17" s="2"/>
    </row>
    <row r="18" spans="1:4" ht="15.75" x14ac:dyDescent="0.25">
      <c r="A18" s="1"/>
      <c r="B18" s="1" t="s">
        <v>56</v>
      </c>
      <c r="C18" s="2">
        <v>0</v>
      </c>
      <c r="D18" s="2">
        <v>0</v>
      </c>
    </row>
    <row r="19" spans="1:4" ht="15.75" x14ac:dyDescent="0.25">
      <c r="A19" s="1"/>
      <c r="B19" s="1" t="s">
        <v>61</v>
      </c>
      <c r="C19" s="2">
        <v>500</v>
      </c>
      <c r="D19" s="2">
        <v>1000</v>
      </c>
    </row>
    <row r="20" spans="1:4" ht="15.75" x14ac:dyDescent="0.25">
      <c r="A20" s="1"/>
      <c r="B20" s="1" t="s">
        <v>62</v>
      </c>
      <c r="C20" s="2">
        <f>SUM(C18:C19)</f>
        <v>500</v>
      </c>
      <c r="D20" s="2">
        <f>SUM(D18:D19)</f>
        <v>1000</v>
      </c>
    </row>
    <row r="21" spans="1:4" ht="15.75" x14ac:dyDescent="0.25">
      <c r="A21" s="1" t="s">
        <v>60</v>
      </c>
      <c r="B21" s="1"/>
      <c r="C21" s="2">
        <f>+C16+C20</f>
        <v>1500</v>
      </c>
      <c r="D21" s="2">
        <f>+D16+D20</f>
        <v>3850</v>
      </c>
    </row>
    <row r="22" spans="1:4" ht="15.75" x14ac:dyDescent="0.25">
      <c r="A22" s="1" t="s">
        <v>57</v>
      </c>
      <c r="B22" s="1"/>
      <c r="C22" s="2">
        <f>+C11-C21</f>
        <v>4625</v>
      </c>
      <c r="D22" s="2">
        <f>+D11-D21</f>
        <v>6200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Cashflow</vt:lpstr>
      <vt:lpstr>Contributions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J F WEINHOLD</cp:lastModifiedBy>
  <cp:lastPrinted>2025-02-04T17:31:54Z</cp:lastPrinted>
  <dcterms:created xsi:type="dcterms:W3CDTF">2023-06-19T14:37:54Z</dcterms:created>
  <dcterms:modified xsi:type="dcterms:W3CDTF">2025-02-04T17:42:44Z</dcterms:modified>
</cp:coreProperties>
</file>