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0" yWindow="0" windowWidth="25200" windowHeight="11860" firstSheet="6" activeTab="7"/>
  </bookViews>
  <sheets>
    <sheet name="Ledger" sheetId="13" state="hidden" r:id="rId1"/>
    <sheet name="Working Cash Flow" sheetId="19" state="hidden" r:id="rId2"/>
    <sheet name="Schedule C" sheetId="22" state="hidden" r:id="rId3"/>
    <sheet name="Cost of Goods Sold" sheetId="16" state="hidden" r:id="rId4"/>
    <sheet name="Schedule SE" sheetId="21" state="hidden" r:id="rId5"/>
    <sheet name="IRS Mileage" sheetId="20" state="hidden" r:id="rId6"/>
    <sheet name="Forecast Year 1" sheetId="25" r:id="rId7"/>
    <sheet name="Forecast Year 2" sheetId="28" r:id="rId8"/>
    <sheet name="Forecast Year 3" sheetId="29" r:id="rId9"/>
    <sheet name="Amortization Schedule" sheetId="30" r:id="rId10"/>
    <sheet name="Classifications" sheetId="15" state="hidden" r:id="rId11"/>
  </sheets>
  <definedNames>
    <definedName name="_xlnm._FilterDatabase" localSheetId="0" hidden="1">Ledger!$A$3:$H$19</definedName>
    <definedName name="AccountLookup" localSheetId="7">#REF!</definedName>
    <definedName name="AccountLookup" localSheetId="8">#REF!</definedName>
    <definedName name="AccountLookup" localSheetId="0">#REF!</definedName>
    <definedName name="AccountLookup">#REF!</definedName>
    <definedName name="Expenses" localSheetId="7">#REF!</definedName>
    <definedName name="Expenses" localSheetId="8">#REF!</definedName>
    <definedName name="Expenses">#REF!</definedName>
    <definedName name="InventoryMethod">Classifications!$A$43:$A$46</definedName>
    <definedName name="InvetoryMethod">Classifications!$A$43:$A$46</definedName>
    <definedName name="List">Classifications!$A$5:$A$28</definedName>
    <definedName name="Loan_Amount">'Amortization Schedule'!$C$5</definedName>
    <definedName name="Loan_Term">'Amortization Schedule'!$C$9</definedName>
    <definedName name="LoanAmount">'Amortization Schedule'!$C$8</definedName>
    <definedName name="MileageRate" localSheetId="7">#REF!</definedName>
    <definedName name="MileageRate" localSheetId="8">#REF!</definedName>
    <definedName name="MileageRate" localSheetId="0">#REF!</definedName>
    <definedName name="MileageRate">#REF!</definedName>
    <definedName name="Payment">'Amortization Schedule'!$C$11</definedName>
    <definedName name="Periods">Classifications!$B$52:$M$52</definedName>
    <definedName name="Rate">'Amortization Schedule'!$C$10</definedName>
    <definedName name="Total_Cost">'Amortization Schedule'!$F$10</definedName>
    <definedName name="Total_Interest">'Amortization Schedule'!$F$5</definedName>
    <definedName name="Total_Principal">'Amortization Schedule'!$F$9</definedName>
    <definedName name="YesNo">Classifications!$A$48:$A$50</definedName>
    <definedName name="YesNo?">Classifications!$A$48:$A$51</definedName>
  </definedNames>
  <calcPr calcId="14000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30" l="1"/>
  <c r="F5" i="30"/>
  <c r="F9" i="30"/>
  <c r="F10" i="30"/>
  <c r="C7" i="30"/>
  <c r="C8" i="30"/>
  <c r="D39" i="25"/>
  <c r="D44" i="28"/>
  <c r="E44" i="28"/>
  <c r="F44" i="28"/>
  <c r="G44" i="28"/>
  <c r="H44" i="28"/>
  <c r="I44" i="28"/>
  <c r="J44" i="28"/>
  <c r="K44" i="28"/>
  <c r="L44" i="28"/>
  <c r="M44" i="28"/>
  <c r="N44" i="28"/>
  <c r="D44" i="29"/>
  <c r="E44" i="29"/>
  <c r="F44" i="29"/>
  <c r="G44" i="29"/>
  <c r="H44" i="29"/>
  <c r="I44" i="29"/>
  <c r="J44" i="29"/>
  <c r="K44" i="29"/>
  <c r="L44" i="29"/>
  <c r="M44" i="29"/>
  <c r="N44" i="29"/>
  <c r="D8" i="25"/>
  <c r="D31" i="25"/>
  <c r="D33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C44" i="28"/>
  <c r="C44" i="29"/>
  <c r="C44" i="25"/>
  <c r="D39" i="28"/>
  <c r="D45" i="28"/>
  <c r="E39" i="28"/>
  <c r="E45" i="28"/>
  <c r="F39" i="28"/>
  <c r="F45" i="28"/>
  <c r="G39" i="28"/>
  <c r="G45" i="28"/>
  <c r="H39" i="28"/>
  <c r="H45" i="28"/>
  <c r="I39" i="28"/>
  <c r="I45" i="28"/>
  <c r="J39" i="28"/>
  <c r="J45" i="28"/>
  <c r="K39" i="28"/>
  <c r="K45" i="28"/>
  <c r="L39" i="28"/>
  <c r="L45" i="28"/>
  <c r="M39" i="28"/>
  <c r="M45" i="28"/>
  <c r="N39" i="28"/>
  <c r="N45" i="28"/>
  <c r="D39" i="29"/>
  <c r="D45" i="29"/>
  <c r="E39" i="29"/>
  <c r="E45" i="29"/>
  <c r="F39" i="29"/>
  <c r="F45" i="29"/>
  <c r="G39" i="29"/>
  <c r="G45" i="29"/>
  <c r="H39" i="29"/>
  <c r="H45" i="29"/>
  <c r="I39" i="29"/>
  <c r="I45" i="29"/>
  <c r="J39" i="29"/>
  <c r="J45" i="29"/>
  <c r="K39" i="29"/>
  <c r="K45" i="29"/>
  <c r="L39" i="29"/>
  <c r="L45" i="29"/>
  <c r="M39" i="29"/>
  <c r="M45" i="29"/>
  <c r="N39" i="29"/>
  <c r="N45" i="29"/>
  <c r="D45" i="25"/>
  <c r="E39" i="25"/>
  <c r="E45" i="25"/>
  <c r="F39" i="25"/>
  <c r="F45" i="25"/>
  <c r="G39" i="25"/>
  <c r="G45" i="25"/>
  <c r="H39" i="25"/>
  <c r="H45" i="25"/>
  <c r="I39" i="25"/>
  <c r="I45" i="25"/>
  <c r="J39" i="25"/>
  <c r="J45" i="25"/>
  <c r="K39" i="25"/>
  <c r="K45" i="25"/>
  <c r="L39" i="25"/>
  <c r="L45" i="25"/>
  <c r="M39" i="25"/>
  <c r="M45" i="25"/>
  <c r="N39" i="25"/>
  <c r="N45" i="25"/>
  <c r="O39" i="25"/>
  <c r="O45" i="25"/>
  <c r="C39" i="28"/>
  <c r="C45" i="28"/>
  <c r="C39" i="29"/>
  <c r="C45" i="29"/>
  <c r="C45" i="25"/>
  <c r="D8" i="28"/>
  <c r="D28" i="28"/>
  <c r="D31" i="28"/>
  <c r="D33" i="28"/>
  <c r="D40" i="28"/>
  <c r="E8" i="28"/>
  <c r="E28" i="28"/>
  <c r="E31" i="28"/>
  <c r="E33" i="28"/>
  <c r="E40" i="28"/>
  <c r="F8" i="28"/>
  <c r="F28" i="28"/>
  <c r="F31" i="28"/>
  <c r="F33" i="28"/>
  <c r="F40" i="28"/>
  <c r="G8" i="28"/>
  <c r="G28" i="28"/>
  <c r="G31" i="28"/>
  <c r="G33" i="28"/>
  <c r="G40" i="28"/>
  <c r="H8" i="28"/>
  <c r="H28" i="28"/>
  <c r="H31" i="28"/>
  <c r="H33" i="28"/>
  <c r="H40" i="28"/>
  <c r="I8" i="28"/>
  <c r="I28" i="28"/>
  <c r="I31" i="28"/>
  <c r="I33" i="28"/>
  <c r="I40" i="28"/>
  <c r="J8" i="28"/>
  <c r="J28" i="28"/>
  <c r="J31" i="28"/>
  <c r="J33" i="28"/>
  <c r="J40" i="28"/>
  <c r="K8" i="28"/>
  <c r="K28" i="28"/>
  <c r="K31" i="28"/>
  <c r="K33" i="28"/>
  <c r="K40" i="28"/>
  <c r="L8" i="28"/>
  <c r="L28" i="28"/>
  <c r="L31" i="28"/>
  <c r="L33" i="28"/>
  <c r="L40" i="28"/>
  <c r="M8" i="28"/>
  <c r="M28" i="28"/>
  <c r="M31" i="28"/>
  <c r="M33" i="28"/>
  <c r="M40" i="28"/>
  <c r="N8" i="28"/>
  <c r="N28" i="28"/>
  <c r="N31" i="28"/>
  <c r="N33" i="28"/>
  <c r="N40" i="28"/>
  <c r="D8" i="29"/>
  <c r="D28" i="29"/>
  <c r="D31" i="29"/>
  <c r="D33" i="29"/>
  <c r="D40" i="29"/>
  <c r="E8" i="29"/>
  <c r="E28" i="29"/>
  <c r="E31" i="29"/>
  <c r="E33" i="29"/>
  <c r="E40" i="29"/>
  <c r="F8" i="29"/>
  <c r="F28" i="29"/>
  <c r="F31" i="29"/>
  <c r="F33" i="29"/>
  <c r="F40" i="29"/>
  <c r="G8" i="29"/>
  <c r="G28" i="29"/>
  <c r="G31" i="29"/>
  <c r="G33" i="29"/>
  <c r="G40" i="29"/>
  <c r="H8" i="29"/>
  <c r="H28" i="29"/>
  <c r="H31" i="29"/>
  <c r="H33" i="29"/>
  <c r="H40" i="29"/>
  <c r="I8" i="29"/>
  <c r="I28" i="29"/>
  <c r="I31" i="29"/>
  <c r="I33" i="29"/>
  <c r="I40" i="29"/>
  <c r="J8" i="29"/>
  <c r="J28" i="29"/>
  <c r="J31" i="29"/>
  <c r="J33" i="29"/>
  <c r="J40" i="29"/>
  <c r="K8" i="29"/>
  <c r="K28" i="29"/>
  <c r="K31" i="29"/>
  <c r="K33" i="29"/>
  <c r="K40" i="29"/>
  <c r="L8" i="29"/>
  <c r="L28" i="29"/>
  <c r="L31" i="29"/>
  <c r="L33" i="29"/>
  <c r="L40" i="29"/>
  <c r="M8" i="29"/>
  <c r="M28" i="29"/>
  <c r="M31" i="29"/>
  <c r="M33" i="29"/>
  <c r="M40" i="29"/>
  <c r="N8" i="29"/>
  <c r="N28" i="29"/>
  <c r="N31" i="29"/>
  <c r="N33" i="29"/>
  <c r="N40" i="29"/>
  <c r="C8" i="28"/>
  <c r="C28" i="28"/>
  <c r="C31" i="28"/>
  <c r="C33" i="28"/>
  <c r="C40" i="28"/>
  <c r="C8" i="29"/>
  <c r="C28" i="29"/>
  <c r="C31" i="29"/>
  <c r="C33" i="29"/>
  <c r="C40" i="29"/>
  <c r="D28" i="25"/>
  <c r="D40" i="25"/>
  <c r="E8" i="25"/>
  <c r="E28" i="25"/>
  <c r="E31" i="25"/>
  <c r="E33" i="25"/>
  <c r="E40" i="25"/>
  <c r="F8" i="25"/>
  <c r="F28" i="25"/>
  <c r="F31" i="25"/>
  <c r="F33" i="25"/>
  <c r="F40" i="25"/>
  <c r="G8" i="25"/>
  <c r="G28" i="25"/>
  <c r="G31" i="25"/>
  <c r="G33" i="25"/>
  <c r="G40" i="25"/>
  <c r="H8" i="25"/>
  <c r="H28" i="25"/>
  <c r="H31" i="25"/>
  <c r="H33" i="25"/>
  <c r="H40" i="25"/>
  <c r="I8" i="25"/>
  <c r="I28" i="25"/>
  <c r="I31" i="25"/>
  <c r="I33" i="25"/>
  <c r="I40" i="25"/>
  <c r="J8" i="25"/>
  <c r="J28" i="25"/>
  <c r="J31" i="25"/>
  <c r="J33" i="25"/>
  <c r="J40" i="25"/>
  <c r="K8" i="25"/>
  <c r="K28" i="25"/>
  <c r="K31" i="25"/>
  <c r="K33" i="25"/>
  <c r="K40" i="25"/>
  <c r="L8" i="25"/>
  <c r="L28" i="25"/>
  <c r="L31" i="25"/>
  <c r="L33" i="25"/>
  <c r="L40" i="25"/>
  <c r="M8" i="25"/>
  <c r="M28" i="25"/>
  <c r="M31" i="25"/>
  <c r="M33" i="25"/>
  <c r="M40" i="25"/>
  <c r="N8" i="25"/>
  <c r="N28" i="25"/>
  <c r="N31" i="25"/>
  <c r="N33" i="25"/>
  <c r="N40" i="25"/>
  <c r="O8" i="25"/>
  <c r="O28" i="25"/>
  <c r="O31" i="25"/>
  <c r="O33" i="25"/>
  <c r="O40" i="25"/>
  <c r="C8" i="25"/>
  <c r="C31" i="25"/>
  <c r="C33" i="25"/>
  <c r="C37" i="25"/>
  <c r="C40" i="25"/>
  <c r="B36" i="22"/>
  <c r="B37" i="22"/>
  <c r="B38" i="22"/>
  <c r="B35" i="22"/>
  <c r="B34" i="22"/>
  <c r="B32" i="22"/>
  <c r="B33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12" i="22"/>
  <c r="B8" i="22"/>
  <c r="B4" i="22"/>
  <c r="B3" i="22"/>
  <c r="A1" i="30"/>
  <c r="A1" i="29"/>
  <c r="A1" i="28"/>
  <c r="B15" i="30"/>
  <c r="C15" i="30"/>
  <c r="D15" i="30"/>
  <c r="E15" i="30"/>
  <c r="F15" i="30"/>
  <c r="B16" i="30"/>
  <c r="A1" i="25"/>
  <c r="C16" i="30"/>
  <c r="B10" i="16"/>
  <c r="B12" i="16"/>
  <c r="B6" i="22"/>
  <c r="A1" i="22"/>
  <c r="A1" i="21"/>
  <c r="A1" i="20"/>
  <c r="D16" i="30"/>
  <c r="E16" i="30"/>
  <c r="F16" i="30"/>
  <c r="B17" i="30"/>
  <c r="C42" i="25"/>
  <c r="D4" i="25"/>
  <c r="D42" i="25"/>
  <c r="E4" i="25"/>
  <c r="E42" i="25"/>
  <c r="F4" i="25"/>
  <c r="F42" i="25"/>
  <c r="G4" i="25"/>
  <c r="G42" i="25"/>
  <c r="H4" i="25"/>
  <c r="H42" i="25"/>
  <c r="B5" i="22"/>
  <c r="B7" i="22"/>
  <c r="B9" i="22"/>
  <c r="B39" i="22"/>
  <c r="C17" i="30"/>
  <c r="I4" i="25"/>
  <c r="I42" i="25"/>
  <c r="B40" i="22"/>
  <c r="B42" i="22"/>
  <c r="B3" i="21"/>
  <c r="B4" i="21"/>
  <c r="B5" i="21"/>
  <c r="B6" i="21"/>
  <c r="D17" i="30"/>
  <c r="E17" i="30"/>
  <c r="F17" i="30"/>
  <c r="B18" i="30"/>
  <c r="J4" i="25"/>
  <c r="J42" i="25"/>
  <c r="B5" i="20"/>
  <c r="C18" i="30"/>
  <c r="K4" i="25"/>
  <c r="K42" i="25"/>
  <c r="I4" i="13"/>
  <c r="D18" i="30"/>
  <c r="E18" i="30"/>
  <c r="F18" i="30"/>
  <c r="B19" i="30"/>
  <c r="L4" i="25"/>
  <c r="L42" i="25"/>
  <c r="A1" i="19"/>
  <c r="C19" i="30"/>
  <c r="M4" i="25"/>
  <c r="M42" i="25"/>
  <c r="A1" i="16"/>
  <c r="D6" i="19"/>
  <c r="D19" i="30"/>
  <c r="E19" i="30"/>
  <c r="F19" i="30"/>
  <c r="B20" i="30"/>
  <c r="N4" i="25"/>
  <c r="N42" i="25"/>
  <c r="C7" i="19"/>
  <c r="K7" i="19"/>
  <c r="G7" i="19"/>
  <c r="M7" i="19"/>
  <c r="I7" i="19"/>
  <c r="E7" i="19"/>
  <c r="N7" i="19"/>
  <c r="J7" i="19"/>
  <c r="F7" i="19"/>
  <c r="L7" i="19"/>
  <c r="H7" i="19"/>
  <c r="D7" i="19"/>
  <c r="D8" i="19"/>
  <c r="L32" i="19"/>
  <c r="N26" i="19"/>
  <c r="E21" i="19"/>
  <c r="G15" i="19"/>
  <c r="G31" i="19"/>
  <c r="M13" i="19"/>
  <c r="C28" i="19"/>
  <c r="M29" i="19"/>
  <c r="D24" i="19"/>
  <c r="F18" i="19"/>
  <c r="H12" i="19"/>
  <c r="I25" i="19"/>
  <c r="K19" i="19"/>
  <c r="C20" i="19"/>
  <c r="H28" i="19"/>
  <c r="J22" i="19"/>
  <c r="L16" i="19"/>
  <c r="C36" i="19"/>
  <c r="C27" i="19"/>
  <c r="C19" i="19"/>
  <c r="H32" i="19"/>
  <c r="N30" i="19"/>
  <c r="I29" i="19"/>
  <c r="D28" i="19"/>
  <c r="J26" i="19"/>
  <c r="E25" i="19"/>
  <c r="K23" i="19"/>
  <c r="F22" i="19"/>
  <c r="L20" i="19"/>
  <c r="G19" i="19"/>
  <c r="M17" i="19"/>
  <c r="H16" i="19"/>
  <c r="N14" i="19"/>
  <c r="I13" i="19"/>
  <c r="D12" i="19"/>
  <c r="N36" i="19"/>
  <c r="J36" i="19"/>
  <c r="F36" i="19"/>
  <c r="N37" i="19"/>
  <c r="J37" i="19"/>
  <c r="F37" i="19"/>
  <c r="N38" i="19"/>
  <c r="J38" i="19"/>
  <c r="F38" i="19"/>
  <c r="K36" i="19"/>
  <c r="C37" i="19"/>
  <c r="G37" i="19"/>
  <c r="K38" i="19"/>
  <c r="C32" i="19"/>
  <c r="C24" i="19"/>
  <c r="C16" i="19"/>
  <c r="D32" i="19"/>
  <c r="J30" i="19"/>
  <c r="E29" i="19"/>
  <c r="K27" i="19"/>
  <c r="F26" i="19"/>
  <c r="L24" i="19"/>
  <c r="G23" i="19"/>
  <c r="M21" i="19"/>
  <c r="H20" i="19"/>
  <c r="N18" i="19"/>
  <c r="I17" i="19"/>
  <c r="D16" i="19"/>
  <c r="J14" i="19"/>
  <c r="E13" i="19"/>
  <c r="K11" i="19"/>
  <c r="M36" i="19"/>
  <c r="I36" i="19"/>
  <c r="E36" i="19"/>
  <c r="M37" i="19"/>
  <c r="I37" i="19"/>
  <c r="E37" i="19"/>
  <c r="M38" i="19"/>
  <c r="I38" i="19"/>
  <c r="E38" i="19"/>
  <c r="G36" i="19"/>
  <c r="K37" i="19"/>
  <c r="C38" i="19"/>
  <c r="G38" i="19"/>
  <c r="C31" i="19"/>
  <c r="C23" i="19"/>
  <c r="C12" i="19"/>
  <c r="K31" i="19"/>
  <c r="F30" i="19"/>
  <c r="L28" i="19"/>
  <c r="G27" i="19"/>
  <c r="M25" i="19"/>
  <c r="H24" i="19"/>
  <c r="N22" i="19"/>
  <c r="I21" i="19"/>
  <c r="D20" i="19"/>
  <c r="J18" i="19"/>
  <c r="E17" i="19"/>
  <c r="K15" i="19"/>
  <c r="F14" i="19"/>
  <c r="L12" i="19"/>
  <c r="G11" i="19"/>
  <c r="L36" i="19"/>
  <c r="H36" i="19"/>
  <c r="D36" i="19"/>
  <c r="L37" i="19"/>
  <c r="H37" i="19"/>
  <c r="D37" i="19"/>
  <c r="L38" i="19"/>
  <c r="H38" i="19"/>
  <c r="D38" i="19"/>
  <c r="C11" i="19"/>
  <c r="G32" i="19"/>
  <c r="N31" i="19"/>
  <c r="J31" i="19"/>
  <c r="F31" i="19"/>
  <c r="M30" i="19"/>
  <c r="I30" i="19"/>
  <c r="E30" i="19"/>
  <c r="L29" i="19"/>
  <c r="H29" i="19"/>
  <c r="D29" i="19"/>
  <c r="K28" i="19"/>
  <c r="G28" i="19"/>
  <c r="N27" i="19"/>
  <c r="J27" i="19"/>
  <c r="F27" i="19"/>
  <c r="M26" i="19"/>
  <c r="I26" i="19"/>
  <c r="E26" i="19"/>
  <c r="L25" i="19"/>
  <c r="H25" i="19"/>
  <c r="D25" i="19"/>
  <c r="K24" i="19"/>
  <c r="G24" i="19"/>
  <c r="N23" i="19"/>
  <c r="J23" i="19"/>
  <c r="F23" i="19"/>
  <c r="M22" i="19"/>
  <c r="I22" i="19"/>
  <c r="E22" i="19"/>
  <c r="L21" i="19"/>
  <c r="H21" i="19"/>
  <c r="D21" i="19"/>
  <c r="K20" i="19"/>
  <c r="G20" i="19"/>
  <c r="N19" i="19"/>
  <c r="J19" i="19"/>
  <c r="F19" i="19"/>
  <c r="M18" i="19"/>
  <c r="I18" i="19"/>
  <c r="E18" i="19"/>
  <c r="L17" i="19"/>
  <c r="H17" i="19"/>
  <c r="D17" i="19"/>
  <c r="K16" i="19"/>
  <c r="G16" i="19"/>
  <c r="N15" i="19"/>
  <c r="J15" i="19"/>
  <c r="F15" i="19"/>
  <c r="M14" i="19"/>
  <c r="I14" i="19"/>
  <c r="E14" i="19"/>
  <c r="L13" i="19"/>
  <c r="H13" i="19"/>
  <c r="D13" i="19"/>
  <c r="K12" i="19"/>
  <c r="G12" i="19"/>
  <c r="N11" i="19"/>
  <c r="J11" i="19"/>
  <c r="F11" i="19"/>
  <c r="C15" i="19"/>
  <c r="K32" i="19"/>
  <c r="C30" i="19"/>
  <c r="C26" i="19"/>
  <c r="C22" i="19"/>
  <c r="C18" i="19"/>
  <c r="C14" i="19"/>
  <c r="N32" i="19"/>
  <c r="J32" i="19"/>
  <c r="F32" i="19"/>
  <c r="M31" i="19"/>
  <c r="I31" i="19"/>
  <c r="E31" i="19"/>
  <c r="L30" i="19"/>
  <c r="H30" i="19"/>
  <c r="D30" i="19"/>
  <c r="K29" i="19"/>
  <c r="G29" i="19"/>
  <c r="N28" i="19"/>
  <c r="J28" i="19"/>
  <c r="F28" i="19"/>
  <c r="M27" i="19"/>
  <c r="I27" i="19"/>
  <c r="E27" i="19"/>
  <c r="L26" i="19"/>
  <c r="H26" i="19"/>
  <c r="D26" i="19"/>
  <c r="K25" i="19"/>
  <c r="G25" i="19"/>
  <c r="N24" i="19"/>
  <c r="J24" i="19"/>
  <c r="F24" i="19"/>
  <c r="M23" i="19"/>
  <c r="I23" i="19"/>
  <c r="E23" i="19"/>
  <c r="L22" i="19"/>
  <c r="H22" i="19"/>
  <c r="D22" i="19"/>
  <c r="K21" i="19"/>
  <c r="G21" i="19"/>
  <c r="N20" i="19"/>
  <c r="J20" i="19"/>
  <c r="F20" i="19"/>
  <c r="M19" i="19"/>
  <c r="I19" i="19"/>
  <c r="E19" i="19"/>
  <c r="L18" i="19"/>
  <c r="H18" i="19"/>
  <c r="D18" i="19"/>
  <c r="K17" i="19"/>
  <c r="G17" i="19"/>
  <c r="N16" i="19"/>
  <c r="J16" i="19"/>
  <c r="F16" i="19"/>
  <c r="M15" i="19"/>
  <c r="I15" i="19"/>
  <c r="E15" i="19"/>
  <c r="L14" i="19"/>
  <c r="H14" i="19"/>
  <c r="D14" i="19"/>
  <c r="K13" i="19"/>
  <c r="G13" i="19"/>
  <c r="N12" i="19"/>
  <c r="J12" i="19"/>
  <c r="F12" i="19"/>
  <c r="M11" i="19"/>
  <c r="I11" i="19"/>
  <c r="E11" i="19"/>
  <c r="C29" i="19"/>
  <c r="C25" i="19"/>
  <c r="C21" i="19"/>
  <c r="C17" i="19"/>
  <c r="C13" i="19"/>
  <c r="M32" i="19"/>
  <c r="I32" i="19"/>
  <c r="E32" i="19"/>
  <c r="L31" i="19"/>
  <c r="H31" i="19"/>
  <c r="D31" i="19"/>
  <c r="K30" i="19"/>
  <c r="G30" i="19"/>
  <c r="N29" i="19"/>
  <c r="J29" i="19"/>
  <c r="F29" i="19"/>
  <c r="M28" i="19"/>
  <c r="I28" i="19"/>
  <c r="E28" i="19"/>
  <c r="L27" i="19"/>
  <c r="H27" i="19"/>
  <c r="D27" i="19"/>
  <c r="K26" i="19"/>
  <c r="G26" i="19"/>
  <c r="N25" i="19"/>
  <c r="J25" i="19"/>
  <c r="F25" i="19"/>
  <c r="M24" i="19"/>
  <c r="I24" i="19"/>
  <c r="E24" i="19"/>
  <c r="L23" i="19"/>
  <c r="H23" i="19"/>
  <c r="D23" i="19"/>
  <c r="K22" i="19"/>
  <c r="G22" i="19"/>
  <c r="N21" i="19"/>
  <c r="J21" i="19"/>
  <c r="F21" i="19"/>
  <c r="M20" i="19"/>
  <c r="I20" i="19"/>
  <c r="E20" i="19"/>
  <c r="L19" i="19"/>
  <c r="H19" i="19"/>
  <c r="D19" i="19"/>
  <c r="K18" i="19"/>
  <c r="G18" i="19"/>
  <c r="N17" i="19"/>
  <c r="J17" i="19"/>
  <c r="F17" i="19"/>
  <c r="M16" i="19"/>
  <c r="I16" i="19"/>
  <c r="E16" i="19"/>
  <c r="L15" i="19"/>
  <c r="H15" i="19"/>
  <c r="D15" i="19"/>
  <c r="K14" i="19"/>
  <c r="G14" i="19"/>
  <c r="N13" i="19"/>
  <c r="J13" i="19"/>
  <c r="F13" i="19"/>
  <c r="M12" i="19"/>
  <c r="I12" i="19"/>
  <c r="E12" i="19"/>
  <c r="L11" i="19"/>
  <c r="H11" i="19"/>
  <c r="D11" i="19"/>
  <c r="C10" i="19"/>
  <c r="K10" i="19"/>
  <c r="G10" i="19"/>
  <c r="N10" i="19"/>
  <c r="J10" i="19"/>
  <c r="F10" i="19"/>
  <c r="M10" i="19"/>
  <c r="I10" i="19"/>
  <c r="E10" i="19"/>
  <c r="L10" i="19"/>
  <c r="H10" i="19"/>
  <c r="D10" i="19"/>
  <c r="I6" i="19"/>
  <c r="M6" i="19"/>
  <c r="G6" i="19"/>
  <c r="G8" i="19"/>
  <c r="K6" i="19"/>
  <c r="F6" i="19"/>
  <c r="N6" i="19"/>
  <c r="C6" i="19"/>
  <c r="J6" i="19"/>
  <c r="E6" i="19"/>
  <c r="L6" i="19"/>
  <c r="H6" i="19"/>
  <c r="C20" i="30"/>
  <c r="O4" i="25"/>
  <c r="O42" i="25"/>
  <c r="C4" i="28"/>
  <c r="C42" i="28"/>
  <c r="D4" i="28"/>
  <c r="D42" i="28"/>
  <c r="E4" i="28"/>
  <c r="E42" i="28"/>
  <c r="F4" i="28"/>
  <c r="F42" i="28"/>
  <c r="G4" i="28"/>
  <c r="G42" i="28"/>
  <c r="H4" i="28"/>
  <c r="H42" i="28"/>
  <c r="I4" i="28"/>
  <c r="I42" i="28"/>
  <c r="J4" i="28"/>
  <c r="J42" i="28"/>
  <c r="K4" i="28"/>
  <c r="K42" i="28"/>
  <c r="L4" i="28"/>
  <c r="L42" i="28"/>
  <c r="M4" i="28"/>
  <c r="M42" i="28"/>
  <c r="N4" i="28"/>
  <c r="N42" i="28"/>
  <c r="C4" i="29"/>
  <c r="C42" i="29"/>
  <c r="D4" i="29"/>
  <c r="D42" i="29"/>
  <c r="E4" i="29"/>
  <c r="E42" i="29"/>
  <c r="F4" i="29"/>
  <c r="F42" i="29"/>
  <c r="G4" i="29"/>
  <c r="G42" i="29"/>
  <c r="H4" i="29"/>
  <c r="H42" i="29"/>
  <c r="I4" i="29"/>
  <c r="I42" i="29"/>
  <c r="J4" i="29"/>
  <c r="J42" i="29"/>
  <c r="K4" i="29"/>
  <c r="K42" i="29"/>
  <c r="L4" i="29"/>
  <c r="L42" i="29"/>
  <c r="M4" i="29"/>
  <c r="M42" i="29"/>
  <c r="N4" i="29"/>
  <c r="N42" i="29"/>
  <c r="C8" i="19"/>
  <c r="K8" i="19"/>
  <c r="H8" i="19"/>
  <c r="M8" i="19"/>
  <c r="N8" i="19"/>
  <c r="J8" i="19"/>
  <c r="F8" i="19"/>
  <c r="L8" i="19"/>
  <c r="E8" i="19"/>
  <c r="I8" i="19"/>
  <c r="G33" i="19"/>
  <c r="G35" i="19"/>
  <c r="G39" i="19"/>
  <c r="K33" i="19"/>
  <c r="D33" i="19"/>
  <c r="D35" i="19"/>
  <c r="D39" i="19"/>
  <c r="L33" i="19"/>
  <c r="I33" i="19"/>
  <c r="H33" i="19"/>
  <c r="E33" i="19"/>
  <c r="E35" i="19"/>
  <c r="E39" i="19"/>
  <c r="M33" i="19"/>
  <c r="F33" i="19"/>
  <c r="F35" i="19"/>
  <c r="F39" i="19"/>
  <c r="J33" i="19"/>
  <c r="N33" i="19"/>
  <c r="N35" i="19"/>
  <c r="N39" i="19"/>
  <c r="C33" i="19"/>
  <c r="D20" i="30"/>
  <c r="E20" i="30"/>
  <c r="F20" i="30"/>
  <c r="B21" i="30"/>
  <c r="C35" i="19"/>
  <c r="C39" i="19"/>
  <c r="C41" i="19"/>
  <c r="D4" i="19"/>
  <c r="D41" i="19"/>
  <c r="E4" i="19"/>
  <c r="E41" i="19"/>
  <c r="F4" i="19"/>
  <c r="F41" i="19"/>
  <c r="G4" i="19"/>
  <c r="G41" i="19"/>
  <c r="H4" i="19"/>
  <c r="K35" i="19"/>
  <c r="K39" i="19"/>
  <c r="H35" i="19"/>
  <c r="H39" i="19"/>
  <c r="M35" i="19"/>
  <c r="M39" i="19"/>
  <c r="J35" i="19"/>
  <c r="J39" i="19"/>
  <c r="L35" i="19"/>
  <c r="L39" i="19"/>
  <c r="I35" i="19"/>
  <c r="I39" i="19"/>
  <c r="C21" i="30"/>
  <c r="H41" i="19"/>
  <c r="I4" i="19"/>
  <c r="I41" i="19"/>
  <c r="J4" i="19"/>
  <c r="J41" i="19"/>
  <c r="K4" i="19"/>
  <c r="K41" i="19"/>
  <c r="L4" i="19"/>
  <c r="L41" i="19"/>
  <c r="M4" i="19"/>
  <c r="M41" i="19"/>
  <c r="N4" i="19"/>
  <c r="N41" i="19"/>
  <c r="D21" i="30"/>
  <c r="E21" i="30"/>
  <c r="F21" i="30"/>
  <c r="B22" i="30"/>
  <c r="C22" i="30"/>
  <c r="D22" i="30"/>
  <c r="E22" i="30"/>
  <c r="F22" i="30"/>
  <c r="B23" i="30"/>
  <c r="C23" i="30"/>
  <c r="D23" i="30"/>
  <c r="E23" i="30"/>
  <c r="F23" i="30"/>
  <c r="B24" i="30"/>
  <c r="C24" i="30"/>
  <c r="D24" i="30"/>
  <c r="E24" i="30"/>
  <c r="F24" i="30"/>
  <c r="B25" i="30"/>
  <c r="C25" i="30"/>
  <c r="D25" i="30"/>
  <c r="E25" i="30"/>
  <c r="F25" i="30"/>
  <c r="B26" i="30"/>
  <c r="C26" i="30"/>
  <c r="D26" i="30"/>
  <c r="E26" i="30"/>
  <c r="F26" i="30"/>
  <c r="B27" i="30"/>
  <c r="C27" i="30"/>
  <c r="D27" i="30"/>
  <c r="E27" i="30"/>
  <c r="F27" i="30"/>
  <c r="B28" i="30"/>
  <c r="C28" i="30"/>
  <c r="D28" i="30"/>
  <c r="E28" i="30"/>
  <c r="F28" i="30"/>
  <c r="B29" i="30"/>
  <c r="C29" i="30"/>
  <c r="D29" i="30"/>
  <c r="E29" i="30"/>
  <c r="F29" i="30"/>
  <c r="B30" i="30"/>
  <c r="C30" i="30"/>
  <c r="D30" i="30"/>
  <c r="E30" i="30"/>
  <c r="F30" i="30"/>
  <c r="B31" i="30"/>
  <c r="C31" i="30"/>
  <c r="D31" i="30"/>
  <c r="E31" i="30"/>
  <c r="F31" i="30"/>
  <c r="B32" i="30"/>
  <c r="C32" i="30"/>
  <c r="D32" i="30"/>
  <c r="E32" i="30"/>
  <c r="F32" i="30"/>
  <c r="B33" i="30"/>
  <c r="C33" i="30"/>
  <c r="D33" i="30"/>
  <c r="E33" i="30"/>
  <c r="F33" i="30"/>
  <c r="B34" i="30"/>
  <c r="C34" i="30"/>
  <c r="D34" i="30"/>
  <c r="E34" i="30"/>
  <c r="F34" i="30"/>
  <c r="B35" i="30"/>
  <c r="C35" i="30"/>
  <c r="D35" i="30"/>
  <c r="E35" i="30"/>
  <c r="F35" i="30"/>
  <c r="B36" i="30"/>
  <c r="C36" i="30"/>
  <c r="D36" i="30"/>
  <c r="E36" i="30"/>
  <c r="F36" i="30"/>
  <c r="B37" i="30"/>
  <c r="C37" i="30"/>
  <c r="D37" i="30"/>
  <c r="E37" i="30"/>
  <c r="F37" i="30"/>
  <c r="B38" i="30"/>
  <c r="C38" i="30"/>
  <c r="D38" i="30"/>
  <c r="E38" i="30"/>
  <c r="F38" i="30"/>
  <c r="B39" i="30"/>
  <c r="C39" i="30"/>
  <c r="D39" i="30"/>
  <c r="E39" i="30"/>
  <c r="F39" i="30"/>
  <c r="B40" i="30"/>
  <c r="C40" i="30"/>
  <c r="D40" i="30"/>
  <c r="E40" i="30"/>
  <c r="F40" i="30"/>
  <c r="B41" i="30"/>
  <c r="C41" i="30"/>
  <c r="D41" i="30"/>
  <c r="E41" i="30"/>
  <c r="F41" i="30"/>
  <c r="B42" i="30"/>
  <c r="C42" i="30"/>
  <c r="D42" i="30"/>
  <c r="E42" i="30"/>
  <c r="F42" i="30"/>
  <c r="B43" i="30"/>
  <c r="C43" i="30"/>
  <c r="D43" i="30"/>
  <c r="E43" i="30"/>
  <c r="F43" i="30"/>
  <c r="B44" i="30"/>
  <c r="C44" i="30"/>
  <c r="D44" i="30"/>
  <c r="E44" i="30"/>
  <c r="F44" i="30"/>
  <c r="B45" i="30"/>
  <c r="C45" i="30"/>
  <c r="D45" i="30"/>
  <c r="E45" i="30"/>
  <c r="F45" i="30"/>
  <c r="B46" i="30"/>
  <c r="C46" i="30"/>
  <c r="D46" i="30"/>
  <c r="E46" i="30"/>
  <c r="F46" i="30"/>
  <c r="B47" i="30"/>
  <c r="C47" i="30"/>
  <c r="D47" i="30"/>
  <c r="E47" i="30"/>
  <c r="F47" i="30"/>
  <c r="B48" i="30"/>
  <c r="C48" i="30"/>
  <c r="D48" i="30"/>
  <c r="E48" i="30"/>
  <c r="F48" i="30"/>
  <c r="B49" i="30"/>
  <c r="C49" i="30"/>
  <c r="D49" i="30"/>
  <c r="E49" i="30"/>
  <c r="F49" i="30"/>
  <c r="B50" i="30"/>
  <c r="C50" i="30"/>
  <c r="D50" i="30"/>
  <c r="E50" i="30"/>
  <c r="F50" i="30"/>
  <c r="B51" i="30"/>
  <c r="C51" i="30"/>
  <c r="D51" i="30"/>
  <c r="E51" i="30"/>
  <c r="F51" i="30"/>
  <c r="B52" i="30"/>
  <c r="C52" i="30"/>
  <c r="D52" i="30"/>
  <c r="E52" i="30"/>
  <c r="F52" i="30"/>
  <c r="B53" i="30"/>
  <c r="C53" i="30"/>
  <c r="D53" i="30"/>
  <c r="E53" i="30"/>
  <c r="F53" i="30"/>
  <c r="B54" i="30"/>
  <c r="C54" i="30"/>
  <c r="D54" i="30"/>
  <c r="E54" i="30"/>
  <c r="F54" i="30"/>
  <c r="B55" i="30"/>
  <c r="C55" i="30"/>
  <c r="D55" i="30"/>
  <c r="E55" i="30"/>
  <c r="F55" i="30"/>
  <c r="B56" i="30"/>
  <c r="C56" i="30"/>
  <c r="D56" i="30"/>
  <c r="E56" i="30"/>
  <c r="F56" i="30"/>
  <c r="B57" i="30"/>
  <c r="C57" i="30"/>
  <c r="D57" i="30"/>
  <c r="E57" i="30"/>
  <c r="F57" i="30"/>
  <c r="B58" i="30"/>
  <c r="C58" i="30"/>
  <c r="D58" i="30"/>
  <c r="E58" i="30"/>
  <c r="F58" i="30"/>
  <c r="B59" i="30"/>
  <c r="C59" i="30"/>
  <c r="D59" i="30"/>
  <c r="E59" i="30"/>
  <c r="F59" i="30"/>
  <c r="B60" i="30"/>
  <c r="C60" i="30"/>
  <c r="D60" i="30"/>
  <c r="E60" i="30"/>
  <c r="F60" i="30"/>
  <c r="B61" i="30"/>
  <c r="C61" i="30"/>
  <c r="D61" i="30"/>
  <c r="E61" i="30"/>
  <c r="F61" i="30"/>
  <c r="B62" i="30"/>
  <c r="C62" i="30"/>
  <c r="D62" i="30"/>
  <c r="E62" i="30"/>
  <c r="F62" i="30"/>
  <c r="B63" i="30"/>
  <c r="C63" i="30"/>
  <c r="D63" i="30"/>
  <c r="E63" i="30"/>
  <c r="F63" i="30"/>
  <c r="B64" i="30"/>
  <c r="C64" i="30"/>
  <c r="D64" i="30"/>
  <c r="E64" i="30"/>
  <c r="F64" i="30"/>
  <c r="B65" i="30"/>
  <c r="C65" i="30"/>
  <c r="D65" i="30"/>
  <c r="E65" i="30"/>
  <c r="F65" i="30"/>
  <c r="B66" i="30"/>
  <c r="C66" i="30"/>
  <c r="D66" i="30"/>
  <c r="E66" i="30"/>
  <c r="F66" i="30"/>
  <c r="B67" i="30"/>
  <c r="C67" i="30"/>
  <c r="D67" i="30"/>
  <c r="E67" i="30"/>
  <c r="F67" i="30"/>
  <c r="B68" i="30"/>
  <c r="C68" i="30"/>
  <c r="D68" i="30"/>
  <c r="E68" i="30"/>
  <c r="F68" i="30"/>
  <c r="B69" i="30"/>
  <c r="C69" i="30"/>
  <c r="D69" i="30"/>
  <c r="E69" i="30"/>
  <c r="F69" i="30"/>
  <c r="B70" i="30"/>
  <c r="C70" i="30"/>
  <c r="D70" i="30"/>
  <c r="E70" i="30"/>
  <c r="F70" i="30"/>
  <c r="B71" i="30"/>
  <c r="C71" i="30"/>
  <c r="D71" i="30"/>
  <c r="E71" i="30"/>
  <c r="F71" i="30"/>
  <c r="B72" i="30"/>
  <c r="C72" i="30"/>
  <c r="D72" i="30"/>
  <c r="E72" i="30"/>
  <c r="F72" i="30"/>
  <c r="B73" i="30"/>
  <c r="C73" i="30"/>
  <c r="D73" i="30"/>
  <c r="E73" i="30"/>
  <c r="F73" i="30"/>
  <c r="B74" i="30"/>
  <c r="C74" i="30"/>
  <c r="D74" i="30"/>
  <c r="E74" i="30"/>
  <c r="F74" i="30"/>
  <c r="B75" i="30"/>
  <c r="C75" i="30"/>
  <c r="D75" i="30"/>
  <c r="E75" i="30"/>
  <c r="F75" i="30"/>
  <c r="B76" i="30"/>
  <c r="C76" i="30"/>
  <c r="D76" i="30"/>
  <c r="E76" i="30"/>
  <c r="F76" i="30"/>
  <c r="B77" i="30"/>
  <c r="C77" i="30"/>
  <c r="D77" i="30"/>
  <c r="E77" i="30"/>
  <c r="F77" i="30"/>
  <c r="B78" i="30"/>
  <c r="C78" i="30"/>
  <c r="D78" i="30"/>
  <c r="E78" i="30"/>
  <c r="F78" i="30"/>
  <c r="B79" i="30"/>
  <c r="C79" i="30"/>
  <c r="D79" i="30"/>
  <c r="E79" i="30"/>
  <c r="F79" i="30"/>
  <c r="B80" i="30"/>
  <c r="C80" i="30"/>
  <c r="D80" i="30"/>
  <c r="E80" i="30"/>
  <c r="F80" i="30"/>
  <c r="B81" i="30"/>
  <c r="C81" i="30"/>
  <c r="D81" i="30"/>
  <c r="E81" i="30"/>
  <c r="F81" i="30"/>
  <c r="B82" i="30"/>
  <c r="C82" i="30"/>
  <c r="D82" i="30"/>
  <c r="E82" i="30"/>
  <c r="F82" i="30"/>
  <c r="B83" i="30"/>
  <c r="C83" i="30"/>
  <c r="D83" i="30"/>
  <c r="E83" i="30"/>
  <c r="F83" i="30"/>
  <c r="B84" i="30"/>
  <c r="C84" i="30"/>
  <c r="D84" i="30"/>
  <c r="E84" i="30"/>
  <c r="F84" i="30"/>
  <c r="B85" i="30"/>
  <c r="C85" i="30"/>
  <c r="D85" i="30"/>
  <c r="E85" i="30"/>
  <c r="F85" i="30"/>
  <c r="B86" i="30"/>
  <c r="C86" i="30"/>
  <c r="D86" i="30"/>
  <c r="E86" i="30"/>
  <c r="F86" i="30"/>
  <c r="B87" i="30"/>
  <c r="C87" i="30"/>
  <c r="D87" i="30"/>
  <c r="E87" i="30"/>
  <c r="F87" i="30"/>
  <c r="B88" i="30"/>
  <c r="C88" i="30"/>
  <c r="D88" i="30"/>
  <c r="E88" i="30"/>
  <c r="F88" i="30"/>
  <c r="B89" i="30"/>
  <c r="C89" i="30"/>
  <c r="D89" i="30"/>
  <c r="E89" i="30"/>
  <c r="F89" i="30"/>
  <c r="B90" i="30"/>
  <c r="C90" i="30"/>
  <c r="D90" i="30"/>
  <c r="E90" i="30"/>
  <c r="F90" i="30"/>
  <c r="B91" i="30"/>
  <c r="C91" i="30"/>
  <c r="D91" i="30"/>
  <c r="E91" i="30"/>
  <c r="F91" i="30"/>
  <c r="B92" i="30"/>
  <c r="C92" i="30"/>
  <c r="D92" i="30"/>
  <c r="E92" i="30"/>
  <c r="F92" i="30"/>
  <c r="B93" i="30"/>
  <c r="C93" i="30"/>
  <c r="D93" i="30"/>
  <c r="E93" i="30"/>
  <c r="F93" i="30"/>
  <c r="B94" i="30"/>
  <c r="C94" i="30"/>
  <c r="D94" i="30"/>
  <c r="E94" i="30"/>
  <c r="F94" i="30"/>
  <c r="B95" i="30"/>
  <c r="C95" i="30"/>
  <c r="D95" i="30"/>
  <c r="E95" i="30"/>
  <c r="F95" i="30"/>
  <c r="B96" i="30"/>
  <c r="C96" i="30"/>
  <c r="D96" i="30"/>
  <c r="E96" i="30"/>
  <c r="F96" i="30"/>
  <c r="B97" i="30"/>
  <c r="C97" i="30"/>
  <c r="D97" i="30"/>
  <c r="E97" i="30"/>
  <c r="F97" i="30"/>
  <c r="B98" i="30"/>
  <c r="C98" i="30"/>
  <c r="D98" i="30"/>
  <c r="E98" i="30"/>
  <c r="F98" i="30"/>
  <c r="B99" i="30"/>
  <c r="C99" i="30"/>
  <c r="D99" i="30"/>
  <c r="E99" i="30"/>
  <c r="F99" i="30"/>
  <c r="B100" i="30"/>
  <c r="C100" i="30"/>
  <c r="D100" i="30"/>
  <c r="E100" i="30"/>
  <c r="F100" i="30"/>
  <c r="B101" i="30"/>
  <c r="C101" i="30"/>
  <c r="D101" i="30"/>
  <c r="E101" i="30"/>
  <c r="F101" i="30"/>
  <c r="B102" i="30"/>
  <c r="C102" i="30"/>
  <c r="D102" i="30"/>
  <c r="E102" i="30"/>
  <c r="F102" i="30"/>
  <c r="B103" i="30"/>
  <c r="C103" i="30"/>
  <c r="D103" i="30"/>
  <c r="E103" i="30"/>
  <c r="F103" i="30"/>
  <c r="B104" i="30"/>
  <c r="C104" i="30"/>
  <c r="D104" i="30"/>
  <c r="E104" i="30"/>
  <c r="F104" i="30"/>
  <c r="B105" i="30"/>
  <c r="C105" i="30"/>
  <c r="D105" i="30"/>
  <c r="E105" i="30"/>
  <c r="F105" i="30"/>
  <c r="B106" i="30"/>
  <c r="C106" i="30"/>
  <c r="D106" i="30"/>
  <c r="E106" i="30"/>
  <c r="F106" i="30"/>
  <c r="B107" i="30"/>
  <c r="C107" i="30"/>
  <c r="D107" i="30"/>
  <c r="E107" i="30"/>
  <c r="F107" i="30"/>
  <c r="B108" i="30"/>
  <c r="C108" i="30"/>
  <c r="D108" i="30"/>
  <c r="E108" i="30"/>
  <c r="F108" i="30"/>
  <c r="B109" i="30"/>
  <c r="C109" i="30"/>
  <c r="D109" i="30"/>
  <c r="E109" i="30"/>
  <c r="F109" i="30"/>
  <c r="B110" i="30"/>
  <c r="C110" i="30"/>
  <c r="D110" i="30"/>
  <c r="E110" i="30"/>
  <c r="F110" i="30"/>
  <c r="B111" i="30"/>
  <c r="C111" i="30"/>
  <c r="D111" i="30"/>
  <c r="E111" i="30"/>
  <c r="F111" i="30"/>
  <c r="B112" i="30"/>
  <c r="C112" i="30"/>
  <c r="D112" i="30"/>
  <c r="E112" i="30"/>
  <c r="F112" i="30"/>
  <c r="B113" i="30"/>
  <c r="C113" i="30"/>
  <c r="D113" i="30"/>
  <c r="E113" i="30"/>
  <c r="F113" i="30"/>
  <c r="B114" i="30"/>
  <c r="C114" i="30"/>
  <c r="D114" i="30"/>
  <c r="E114" i="30"/>
  <c r="F114" i="30"/>
  <c r="B115" i="30"/>
  <c r="C115" i="30"/>
  <c r="D115" i="30"/>
  <c r="E115" i="30"/>
  <c r="F115" i="30"/>
  <c r="B116" i="30"/>
  <c r="C116" i="30"/>
  <c r="D116" i="30"/>
  <c r="E116" i="30"/>
  <c r="F116" i="30"/>
  <c r="B117" i="30"/>
  <c r="C117" i="30"/>
  <c r="D117" i="30"/>
  <c r="E117" i="30"/>
  <c r="F117" i="30"/>
  <c r="B118" i="30"/>
  <c r="C118" i="30"/>
  <c r="D118" i="30"/>
  <c r="E118" i="30"/>
  <c r="F118" i="30"/>
  <c r="B119" i="30"/>
  <c r="C119" i="30"/>
  <c r="D119" i="30"/>
  <c r="E119" i="30"/>
  <c r="F119" i="30"/>
  <c r="B120" i="30"/>
  <c r="C120" i="30"/>
  <c r="D120" i="30"/>
  <c r="E120" i="30"/>
  <c r="F120" i="30"/>
  <c r="B121" i="30"/>
  <c r="C121" i="30"/>
  <c r="D121" i="30"/>
  <c r="E121" i="30"/>
  <c r="F121" i="30"/>
  <c r="B122" i="30"/>
  <c r="C122" i="30"/>
  <c r="D122" i="30"/>
  <c r="E122" i="30"/>
  <c r="F122" i="30"/>
  <c r="B123" i="30"/>
  <c r="C123" i="30"/>
  <c r="D123" i="30"/>
  <c r="E123" i="30"/>
  <c r="F123" i="30"/>
  <c r="B124" i="30"/>
  <c r="C124" i="30"/>
  <c r="D124" i="30"/>
  <c r="E124" i="30"/>
  <c r="F124" i="30"/>
  <c r="B125" i="30"/>
  <c r="C125" i="30"/>
  <c r="D125" i="30"/>
  <c r="E125" i="30"/>
  <c r="F125" i="30"/>
  <c r="B126" i="30"/>
  <c r="C126" i="30"/>
  <c r="D126" i="30"/>
  <c r="E126" i="30"/>
  <c r="F126" i="30"/>
  <c r="B127" i="30"/>
  <c r="C127" i="30"/>
  <c r="D127" i="30"/>
  <c r="E127" i="30"/>
  <c r="F127" i="30"/>
  <c r="B128" i="30"/>
  <c r="C128" i="30"/>
  <c r="D128" i="30"/>
  <c r="E128" i="30"/>
  <c r="F128" i="30"/>
  <c r="B129" i="30"/>
  <c r="C129" i="30"/>
  <c r="D129" i="30"/>
  <c r="E129" i="30"/>
  <c r="F129" i="30"/>
  <c r="B130" i="30"/>
  <c r="C130" i="30"/>
  <c r="D130" i="30"/>
  <c r="E130" i="30"/>
  <c r="F130" i="30"/>
  <c r="B131" i="30"/>
  <c r="C131" i="30"/>
  <c r="D131" i="30"/>
  <c r="E131" i="30"/>
  <c r="F131" i="30"/>
  <c r="B132" i="30"/>
  <c r="C132" i="30"/>
  <c r="D132" i="30"/>
  <c r="E132" i="30"/>
  <c r="F132" i="30"/>
  <c r="B133" i="30"/>
  <c r="C133" i="30"/>
  <c r="D133" i="30"/>
  <c r="E133" i="30"/>
  <c r="F133" i="30"/>
  <c r="B134" i="30"/>
  <c r="C134" i="30"/>
  <c r="D134" i="30"/>
  <c r="E134" i="30"/>
  <c r="F134" i="30"/>
</calcChain>
</file>

<file path=xl/comments1.xml><?xml version="1.0" encoding="utf-8"?>
<comments xmlns="http://schemas.openxmlformats.org/spreadsheetml/2006/main">
  <authors>
    <author>Brent Hoover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All expenses must be entered as NEGATIVE numbers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Brent Hoover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bank account balance for end of last tax year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Equity from bank loan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Brent Hoover, MBA</author>
  </authors>
  <commentList>
    <comment ref="A5" authorId="0">
      <text>
        <r>
          <rPr>
            <b/>
            <sz val="9"/>
            <color indexed="81"/>
            <rFont val="Palatino Linotype"/>
            <family val="2"/>
          </rPr>
          <t>Subtract line 2 from line 1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  <comment ref="A8" authorId="0">
      <text>
        <r>
          <rPr>
            <b/>
            <sz val="9"/>
            <color indexed="81"/>
            <rFont val="Palatino Linotype"/>
            <family val="2"/>
          </rPr>
          <t>Including federal and state gasoline or fuel tax credit or refund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Brent Hoover</author>
    <author>Brent Hoover, MBA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Cash basis accounting requires cost method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If "Yes", attach explanation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>
      <text>
        <r>
          <rPr>
            <sz val="9"/>
            <color indexed="81"/>
            <rFont val="Tahoma"/>
            <family val="2"/>
          </rPr>
          <t xml:space="preserve">If different from last year's closing inventory, attach explanation to Schedule C
</t>
        </r>
      </text>
    </comment>
    <comment ref="A7" authorId="1">
      <text>
        <r>
          <rPr>
            <b/>
            <sz val="9"/>
            <color indexed="81"/>
            <rFont val="Palatino Linotype"/>
            <family val="2"/>
          </rPr>
          <t>Do not include any amounts paid to yourself</t>
        </r>
        <r>
          <rPr>
            <sz val="9"/>
            <color indexed="81"/>
            <rFont val="Palatino Linotype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Brent Hoover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amount of starting equity you will inject into 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There are no sales in start-up column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Brent Hoover</author>
  </authors>
  <commentList>
    <comment ref="B29" author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Brent Hoover</author>
  </authors>
  <commentList>
    <comment ref="B29" authorId="0">
      <text>
        <r>
          <rPr>
            <b/>
            <sz val="9"/>
            <color indexed="81"/>
            <rFont val="Tahoma"/>
            <family val="2"/>
          </rPr>
          <t>Identify FUTA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Identify SUTA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Brent Hoover</author>
  </authors>
  <commentList>
    <comment ref="C9" authorId="0">
      <text>
        <r>
          <rPr>
            <sz val="9"/>
            <color indexed="81"/>
            <rFont val="Tahoma"/>
            <family val="2"/>
          </rPr>
          <t xml:space="preserve">Input in Years, NOT months
</t>
        </r>
      </text>
    </comment>
  </commentList>
</comments>
</file>

<file path=xl/sharedStrings.xml><?xml version="1.0" encoding="utf-8"?>
<sst xmlns="http://schemas.openxmlformats.org/spreadsheetml/2006/main" count="328" uniqueCount="140">
  <si>
    <t>Date</t>
  </si>
  <si>
    <t>Cash In</t>
  </si>
  <si>
    <t>Contract labor</t>
  </si>
  <si>
    <t>Supplies</t>
  </si>
  <si>
    <t>Advertising</t>
  </si>
  <si>
    <t>Transaction Description</t>
  </si>
  <si>
    <t>Reference #</t>
  </si>
  <si>
    <t>Cash Out</t>
  </si>
  <si>
    <t>Taxes and licenses</t>
  </si>
  <si>
    <t>Other expenses</t>
  </si>
  <si>
    <t>Gross receipts or sales</t>
  </si>
  <si>
    <t>Part I: Income</t>
  </si>
  <si>
    <t>Cost of goods sold</t>
  </si>
  <si>
    <t>Returns and allowances</t>
  </si>
  <si>
    <t>Gross profit</t>
  </si>
  <si>
    <t>Other income</t>
  </si>
  <si>
    <t>Gross income</t>
  </si>
  <si>
    <t>Part II: Expenses</t>
  </si>
  <si>
    <t>Car and truck expenses</t>
  </si>
  <si>
    <t>Commissions and fees</t>
  </si>
  <si>
    <t>Depletion</t>
  </si>
  <si>
    <t>Depreciation</t>
  </si>
  <si>
    <t>Employee benefit programs</t>
  </si>
  <si>
    <t>Insurance (other than health)</t>
  </si>
  <si>
    <t>Interest</t>
  </si>
  <si>
    <t>Mortgage</t>
  </si>
  <si>
    <t>Legal and professional services</t>
  </si>
  <si>
    <t>Office expense</t>
  </si>
  <si>
    <t>Pension and profit-sharing plans</t>
  </si>
  <si>
    <t>Rent or lease</t>
  </si>
  <si>
    <t>Vehicles, machinery, and equipment</t>
  </si>
  <si>
    <t>Other business property</t>
  </si>
  <si>
    <t>Repairs and maintenance</t>
  </si>
  <si>
    <t>Travel, meals, and entertainment</t>
  </si>
  <si>
    <t>Travel</t>
  </si>
  <si>
    <t>Deductible meals and entertainment</t>
  </si>
  <si>
    <t>Utilities</t>
  </si>
  <si>
    <t>Reserved for future use</t>
  </si>
  <si>
    <t>Wages (less employment credits)</t>
  </si>
  <si>
    <t>Total expense before</t>
  </si>
  <si>
    <t>Tentative profit or (loss)</t>
  </si>
  <si>
    <t>Expense for business use of home</t>
  </si>
  <si>
    <t>Net profit or (loss)</t>
  </si>
  <si>
    <t>Type</t>
  </si>
  <si>
    <t>Other Interest</t>
  </si>
  <si>
    <t>DBT</t>
  </si>
  <si>
    <t>CRT</t>
  </si>
  <si>
    <t>Check</t>
  </si>
  <si>
    <t>EFT</t>
  </si>
  <si>
    <t>Company Name</t>
  </si>
  <si>
    <t>Part III: Cost of Goods Sold</t>
  </si>
  <si>
    <t>Inventory at beginning of year</t>
  </si>
  <si>
    <t>Purchases less cost of items withdrawn for personal use</t>
  </si>
  <si>
    <t>Cost of labor</t>
  </si>
  <si>
    <t>Materials and supplies</t>
  </si>
  <si>
    <t>Other costs</t>
  </si>
  <si>
    <t>Add lines above</t>
  </si>
  <si>
    <t>Inventory at end of year</t>
  </si>
  <si>
    <t>Method(s) used to value closing inventory</t>
  </si>
  <si>
    <t>Cost</t>
  </si>
  <si>
    <t>Lower of cost or market</t>
  </si>
  <si>
    <t>Other (attach explanation to Schedule C)</t>
  </si>
  <si>
    <t>Was there any change in determining quantities, costs, or valuations between opening and closing inventory?</t>
  </si>
  <si>
    <t>Yes</t>
  </si>
  <si>
    <t>No</t>
  </si>
  <si>
    <t>Account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</si>
  <si>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</si>
  <si>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</si>
  <si>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</si>
  <si>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</si>
  <si>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</si>
  <si>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</si>
  <si>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</si>
  <si>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</si>
  <si>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</si>
  <si>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</si>
  <si>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</si>
  <si>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</si>
  <si>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Cost of Goods Sold</t>
  </si>
  <si>
    <t>Gross Receipts or Sales</t>
  </si>
  <si>
    <t>Gross Profit</t>
  </si>
  <si>
    <t>Total Monthly Expenses</t>
  </si>
  <si>
    <t>Net Cash</t>
  </si>
  <si>
    <t>Beginning Monthly Bank Balance</t>
  </si>
  <si>
    <t>Ending Monthly Bank Balance</t>
  </si>
  <si>
    <t>Self-Employment Tax</t>
  </si>
  <si>
    <t>Self-Employment tax</t>
  </si>
  <si>
    <t>Deduction for one-half of self-employment tax</t>
  </si>
  <si>
    <t>Net profit or (loss) from Schedule C</t>
  </si>
  <si>
    <t>Self-employment tax test</t>
  </si>
  <si>
    <t>Equity from personal sources</t>
  </si>
  <si>
    <t>Bank loan(s)</t>
  </si>
  <si>
    <t>Owner's withdrawal(s)</t>
  </si>
  <si>
    <t xml:space="preserve">Wages </t>
  </si>
  <si>
    <t>Inventory</t>
  </si>
  <si>
    <t>Transaction Classification</t>
  </si>
  <si>
    <t>Value</t>
  </si>
  <si>
    <t>Deductible Meals and entertainment</t>
  </si>
  <si>
    <t>Cash</t>
  </si>
  <si>
    <t>IRS Mileage Calculator</t>
  </si>
  <si>
    <t>Deductible Miles Expense</t>
  </si>
  <si>
    <t>IRS Mileage Rate</t>
  </si>
  <si>
    <t>Total Miles for Tax Year</t>
  </si>
  <si>
    <t xml:space="preserve">Calendar Working Cash Flow </t>
  </si>
  <si>
    <t>Ledger</t>
  </si>
  <si>
    <t>Click for IRS Rate</t>
  </si>
  <si>
    <t>Forecasted Cash Flow Year 1</t>
  </si>
  <si>
    <t>Start-Up</t>
  </si>
  <si>
    <t>Rent or lease (Vehicles, machinery, and equipment)</t>
  </si>
  <si>
    <t>Rent or lease (Other business property)</t>
  </si>
  <si>
    <t>Licenses</t>
  </si>
  <si>
    <t>Wages (or salaries)</t>
  </si>
  <si>
    <t>Capital purchases</t>
  </si>
  <si>
    <t>Debt repayment</t>
  </si>
  <si>
    <t>Net Cash (added or subtracted)</t>
  </si>
  <si>
    <t xml:space="preserve">FUTA </t>
  </si>
  <si>
    <t xml:space="preserve">SUTA </t>
  </si>
  <si>
    <t>Payroll taxes</t>
  </si>
  <si>
    <t>Other taxes</t>
  </si>
  <si>
    <t>Forecasted Cash Flow Year 3</t>
  </si>
  <si>
    <t>Forecasted Cash Flow Year 2</t>
  </si>
  <si>
    <t xml:space="preserve"> Loan Amortization</t>
  </si>
  <si>
    <t>Total Loan Amount</t>
  </si>
  <si>
    <t>Total Interest</t>
  </si>
  <si>
    <t>Down Payment %</t>
  </si>
  <si>
    <t>Down Payment Amount</t>
  </si>
  <si>
    <t>Loan Amount</t>
  </si>
  <si>
    <t>Loan Term</t>
  </si>
  <si>
    <t>Total Principal</t>
  </si>
  <si>
    <t>Rate</t>
  </si>
  <si>
    <t>Total Loan Value</t>
  </si>
  <si>
    <t>Payment</t>
  </si>
  <si>
    <t>Pmt #</t>
  </si>
  <si>
    <t>Beginning
Balance</t>
  </si>
  <si>
    <t>Principal</t>
  </si>
  <si>
    <t>Total Payment</t>
  </si>
  <si>
    <t>Ending
Balance</t>
  </si>
  <si>
    <t>Proceeds from loan</t>
  </si>
  <si>
    <t xml:space="preserve">Interest Coverage </t>
  </si>
  <si>
    <t>Net 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</si>
</sst>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(&quot;$&quot;* #,##0.000_);_(&quot;$&quot;* \(#,##0.000\);_(&quot;$&quot;* &quot;-&quot;??_);_(@_)"/>
  </numFmts>
  <fonts count="36" x14ac:knownFonts="1">
    <font>
      <sz val="12"/>
      <color theme="1"/>
      <name val="Palatino Linotype"/>
      <family val="2"/>
      <scheme val="minor"/>
    </font>
    <font>
      <sz val="12"/>
      <color theme="1"/>
      <name val="Palatino Linotype"/>
      <family val="2"/>
      <scheme val="minor"/>
    </font>
    <font>
      <sz val="12"/>
      <color theme="1"/>
      <name val="Palatino Linotype"/>
      <family val="2"/>
      <scheme val="minor"/>
    </font>
    <font>
      <sz val="12"/>
      <color theme="1"/>
      <name val="Palatino Linotype"/>
      <family val="2"/>
      <scheme val="minor"/>
    </font>
    <font>
      <b/>
      <sz val="12"/>
      <color theme="0"/>
      <name val="Palatino Linotype"/>
      <family val="2"/>
      <scheme val="minor"/>
    </font>
    <font>
      <sz val="11"/>
      <color theme="1" tint="0.24994659260841701"/>
      <name val="Palatino Linotype"/>
      <family val="2"/>
      <scheme val="minor"/>
    </font>
    <font>
      <u/>
      <sz val="12"/>
      <color theme="10"/>
      <name val="Palatino Linotype"/>
      <family val="2"/>
      <scheme val="minor"/>
    </font>
    <font>
      <u/>
      <sz val="12"/>
      <color theme="11"/>
      <name val="Palatino Linotype"/>
      <family val="2"/>
      <scheme val="minor"/>
    </font>
    <font>
      <b/>
      <sz val="12"/>
      <color theme="1"/>
      <name val="Palatino Linotype"/>
      <family val="2"/>
      <scheme val="minor"/>
    </font>
    <font>
      <sz val="8"/>
      <name val="Palatino Linotype"/>
      <family val="2"/>
      <scheme val="minor"/>
    </font>
    <font>
      <b/>
      <sz val="15"/>
      <color theme="3"/>
      <name val="Palatino Linotype"/>
      <family val="2"/>
      <scheme val="minor"/>
    </font>
    <font>
      <b/>
      <sz val="13"/>
      <color theme="3"/>
      <name val="Palatino Linotype"/>
      <family val="2"/>
      <scheme val="minor"/>
    </font>
    <font>
      <sz val="9"/>
      <color indexed="81"/>
      <name val="Palatino Linotype"/>
      <family val="2"/>
    </font>
    <font>
      <b/>
      <sz val="9"/>
      <color indexed="81"/>
      <name val="Palatino Linotype"/>
      <family val="2"/>
    </font>
    <font>
      <b/>
      <sz val="13"/>
      <color theme="0"/>
      <name val="Palatino Linotype"/>
      <family val="1"/>
      <scheme val="minor"/>
    </font>
    <font>
      <sz val="12"/>
      <color theme="1"/>
      <name val="Palatino Linotype"/>
      <family val="1"/>
    </font>
    <font>
      <b/>
      <sz val="16"/>
      <color theme="1"/>
      <name val="Palatino Linotype"/>
      <family val="1"/>
      <scheme val="minor"/>
    </font>
    <font>
      <b/>
      <sz val="11"/>
      <color theme="1"/>
      <name val="Palatino Linotype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Palatino Linotype"/>
      <family val="1"/>
      <scheme val="minor"/>
    </font>
    <font>
      <sz val="18"/>
      <color theme="3"/>
      <name val="Palatino Linotype"/>
      <family val="2"/>
      <scheme val="major"/>
    </font>
    <font>
      <b/>
      <sz val="11"/>
      <color theme="3"/>
      <name val="Palatino Linotype"/>
      <family val="2"/>
      <scheme val="minor"/>
    </font>
    <font>
      <sz val="11"/>
      <color theme="3"/>
      <name val="Palatino Linotype"/>
      <family val="1"/>
      <scheme val="minor"/>
    </font>
    <font>
      <sz val="16"/>
      <color theme="3"/>
      <name val="Palatino Linotype"/>
      <family val="1"/>
      <scheme val="minor"/>
    </font>
    <font>
      <b/>
      <sz val="18"/>
      <color theme="3"/>
      <name val="Palatino Linotype"/>
      <family val="1"/>
      <scheme val="major"/>
    </font>
    <font>
      <b/>
      <sz val="15"/>
      <color theme="0"/>
      <name val="Palatino Linotype"/>
      <family val="2"/>
      <scheme val="minor"/>
    </font>
    <font>
      <b/>
      <sz val="11"/>
      <color theme="3"/>
      <name val="Palatino Linotype"/>
      <family val="1"/>
      <scheme val="minor"/>
    </font>
    <font>
      <sz val="15"/>
      <color theme="0"/>
      <name val="Palatino Linotype"/>
      <family val="1"/>
      <scheme val="minor"/>
    </font>
    <font>
      <sz val="12"/>
      <color theme="1"/>
      <name val="Palatino Linotype"/>
      <family val="1"/>
      <scheme val="minor"/>
    </font>
    <font>
      <b/>
      <sz val="18"/>
      <color theme="3"/>
      <name val="Palatino Linotype"/>
      <family val="2"/>
      <scheme val="major"/>
    </font>
    <font>
      <sz val="8"/>
      <name val="Arial"/>
      <family val="2"/>
    </font>
    <font>
      <sz val="12"/>
      <name val="Palatino Linotype"/>
      <family val="2"/>
      <scheme val="minor"/>
    </font>
    <font>
      <sz val="12"/>
      <color rgb="FF000000"/>
      <name val="Palatino Linotype"/>
      <family val="2"/>
      <scheme val="minor"/>
    </font>
    <font>
      <sz val="10"/>
      <name val="Arial"/>
      <family val="2"/>
    </font>
    <font>
      <sz val="12"/>
      <name val="Palatino Linotype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270">
        <stop position="0">
          <color rgb="FFF1F1F1"/>
        </stop>
        <stop position="1">
          <color theme="5" tint="0.40000610370189521"/>
        </stop>
      </gradient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 style="medium">
        <color auto="1"/>
      </right>
      <top style="thin">
        <color rgb="FF002060"/>
      </top>
      <bottom style="thin">
        <color rgb="FF00206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rgb="FF00206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rgb="FF002060"/>
      </top>
      <bottom style="medium">
        <color auto="1"/>
      </bottom>
      <diagonal/>
    </border>
  </borders>
  <cellStyleXfs count="125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165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165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165" fontId="0" fillId="0" borderId="0" xfId="9" applyFont="1"/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0" xfId="9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9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6" fontId="0" fillId="0" borderId="0" xfId="9" applyNumberFormat="1" applyFont="1"/>
    <xf numFmtId="166" fontId="8" fillId="0" borderId="3" xfId="9" applyNumberFormat="1" applyFont="1" applyBorder="1"/>
    <xf numFmtId="165" fontId="2" fillId="0" borderId="0" xfId="9" applyFont="1"/>
    <xf numFmtId="165" fontId="2" fillId="0" borderId="0" xfId="9" applyFont="1" applyAlignment="1">
      <alignment horizontal="center"/>
    </xf>
    <xf numFmtId="0" fontId="15" fillId="0" borderId="0" xfId="0" applyFont="1" applyAlignment="1">
      <alignment horizontal="center"/>
    </xf>
    <xf numFmtId="165" fontId="1" fillId="0" borderId="0" xfId="9" applyFont="1"/>
    <xf numFmtId="0" fontId="0" fillId="0" borderId="0" xfId="0" applyAlignment="1">
      <alignment horizontal="left"/>
    </xf>
    <xf numFmtId="0" fontId="22" fillId="0" borderId="0" xfId="118"/>
    <xf numFmtId="0" fontId="0" fillId="0" borderId="0" xfId="0" applyBorder="1"/>
    <xf numFmtId="14" fontId="26" fillId="0" borderId="1" xfId="82" applyNumberFormat="1" applyFont="1" applyAlignment="1">
      <alignment horizontal="center"/>
    </xf>
    <xf numFmtId="0" fontId="26" fillId="0" borderId="1" xfId="82" applyFont="1" applyAlignment="1">
      <alignment horizontal="center"/>
    </xf>
    <xf numFmtId="165" fontId="26" fillId="0" borderId="1" xfId="82" applyNumberFormat="1" applyFont="1" applyAlignment="1">
      <alignment horizontal="center" vertical="center"/>
    </xf>
    <xf numFmtId="165" fontId="26" fillId="0" borderId="1" xfId="82" applyNumberFormat="1" applyFont="1" applyAlignment="1">
      <alignment horizontal="center"/>
    </xf>
    <xf numFmtId="0" fontId="26" fillId="0" borderId="1" xfId="82" applyFont="1" applyAlignment="1">
      <alignment horizontal="center" vertical="center"/>
    </xf>
    <xf numFmtId="0" fontId="0" fillId="0" borderId="0" xfId="0" applyProtection="1"/>
    <xf numFmtId="165" fontId="22" fillId="0" borderId="4" xfId="9" applyFont="1" applyBorder="1" applyAlignment="1" applyProtection="1">
      <alignment horizontal="center"/>
    </xf>
    <xf numFmtId="165" fontId="23" fillId="0" borderId="4" xfId="9" applyFont="1" applyBorder="1" applyProtection="1"/>
    <xf numFmtId="0" fontId="23" fillId="0" borderId="4" xfId="118" applyFont="1" applyBorder="1" applyProtection="1"/>
    <xf numFmtId="0" fontId="23" fillId="0" borderId="4" xfId="118" applyFont="1" applyBorder="1" applyAlignment="1" applyProtection="1">
      <alignment horizontal="left"/>
    </xf>
    <xf numFmtId="165" fontId="0" fillId="0" borderId="0" xfId="9" applyFont="1" applyProtection="1"/>
    <xf numFmtId="0" fontId="22" fillId="12" borderId="4" xfId="118" applyFill="1" applyBorder="1" applyProtection="1"/>
    <xf numFmtId="165" fontId="23" fillId="12" borderId="4" xfId="9" applyFont="1" applyFill="1" applyBorder="1" applyProtection="1"/>
    <xf numFmtId="0" fontId="22" fillId="13" borderId="4" xfId="118" applyFill="1" applyBorder="1" applyProtection="1"/>
    <xf numFmtId="165" fontId="23" fillId="13" borderId="4" xfId="9" applyFont="1" applyFill="1" applyBorder="1" applyProtection="1"/>
    <xf numFmtId="0" fontId="22" fillId="14" borderId="4" xfId="118" applyFill="1" applyBorder="1" applyProtection="1"/>
    <xf numFmtId="0" fontId="22" fillId="15" borderId="4" xfId="118" applyFill="1" applyBorder="1" applyProtection="1"/>
    <xf numFmtId="165" fontId="27" fillId="13" borderId="4" xfId="9" applyFont="1" applyFill="1" applyBorder="1" applyProtection="1"/>
    <xf numFmtId="0" fontId="23" fillId="12" borderId="4" xfId="118" applyFont="1" applyFill="1" applyBorder="1" applyProtection="1"/>
    <xf numFmtId="165" fontId="22" fillId="12" borderId="4" xfId="9" applyFont="1" applyFill="1" applyBorder="1" applyProtection="1"/>
    <xf numFmtId="165" fontId="17" fillId="0" borderId="3" xfId="116" applyNumberFormat="1"/>
    <xf numFmtId="166" fontId="22" fillId="0" borderId="3" xfId="118" applyNumberFormat="1" applyBorder="1"/>
    <xf numFmtId="0" fontId="23" fillId="0" borderId="0" xfId="118" applyFont="1"/>
    <xf numFmtId="166" fontId="23" fillId="0" borderId="0" xfId="118" applyNumberFormat="1" applyFont="1" applyAlignment="1">
      <alignment horizontal="center"/>
    </xf>
    <xf numFmtId="166" fontId="23" fillId="0" borderId="0" xfId="118" applyNumberFormat="1" applyFont="1"/>
    <xf numFmtId="166" fontId="23" fillId="0" borderId="3" xfId="118" applyNumberFormat="1" applyFont="1" applyBorder="1"/>
    <xf numFmtId="0" fontId="27" fillId="0" borderId="0" xfId="118" applyFont="1"/>
    <xf numFmtId="165" fontId="20" fillId="0" borderId="0" xfId="9" applyFont="1"/>
    <xf numFmtId="165" fontId="22" fillId="14" borderId="4" xfId="9" applyFont="1" applyFill="1" applyBorder="1" applyProtection="1"/>
    <xf numFmtId="165" fontId="27" fillId="15" borderId="4" xfId="9" applyFont="1" applyFill="1" applyBorder="1" applyProtection="1"/>
    <xf numFmtId="165" fontId="27" fillId="12" borderId="4" xfId="9" applyFont="1" applyFill="1" applyBorder="1" applyProtection="1"/>
    <xf numFmtId="0" fontId="28" fillId="0" borderId="1" xfId="0" applyFont="1" applyBorder="1"/>
    <xf numFmtId="165" fontId="29" fillId="0" borderId="0" xfId="9" applyFont="1"/>
    <xf numFmtId="167" fontId="0" fillId="0" borderId="0" xfId="9" applyNumberFormat="1" applyFont="1"/>
    <xf numFmtId="0" fontId="6" fillId="0" borderId="0" xfId="119"/>
    <xf numFmtId="3" fontId="0" fillId="0" borderId="0" xfId="9" applyNumberFormat="1" applyFont="1"/>
    <xf numFmtId="0" fontId="9" fillId="0" borderId="0" xfId="121" applyFont="1" applyFill="1" applyBorder="1"/>
    <xf numFmtId="0" fontId="31" fillId="0" borderId="0" xfId="121"/>
    <xf numFmtId="0" fontId="9" fillId="0" borderId="13" xfId="121" applyFont="1" applyFill="1" applyBorder="1"/>
    <xf numFmtId="0" fontId="32" fillId="0" borderId="0" xfId="121" applyFont="1" applyFill="1" applyBorder="1" applyAlignment="1"/>
    <xf numFmtId="0" fontId="32" fillId="0" borderId="14" xfId="121" applyFont="1" applyFill="1" applyBorder="1" applyAlignment="1">
      <alignment horizontal="center"/>
    </xf>
    <xf numFmtId="0" fontId="33" fillId="0" borderId="15" xfId="121" applyFont="1" applyFill="1" applyBorder="1" applyAlignment="1"/>
    <xf numFmtId="165" fontId="32" fillId="0" borderId="17" xfId="122" applyFont="1" applyFill="1" applyBorder="1" applyAlignment="1"/>
    <xf numFmtId="0" fontId="32" fillId="0" borderId="18" xfId="121" applyFont="1" applyFill="1" applyBorder="1" applyAlignment="1"/>
    <xf numFmtId="165" fontId="32" fillId="0" borderId="19" xfId="122" applyFont="1" applyFill="1" applyBorder="1" applyAlignment="1"/>
    <xf numFmtId="0" fontId="32" fillId="0" borderId="15" xfId="121" applyFont="1" applyFill="1" applyBorder="1" applyAlignment="1"/>
    <xf numFmtId="0" fontId="32" fillId="0" borderId="17" xfId="122" applyNumberFormat="1" applyFont="1" applyFill="1" applyBorder="1" applyAlignment="1"/>
    <xf numFmtId="0" fontId="31" fillId="0" borderId="0" xfId="121" applyBorder="1"/>
    <xf numFmtId="0" fontId="9" fillId="0" borderId="20" xfId="121" applyFont="1" applyFill="1" applyBorder="1"/>
    <xf numFmtId="0" fontId="32" fillId="0" borderId="21" xfId="121" applyNumberFormat="1" applyFont="1" applyFill="1" applyBorder="1" applyAlignment="1"/>
    <xf numFmtId="0" fontId="32" fillId="0" borderId="21" xfId="123" applyNumberFormat="1" applyFont="1" applyFill="1" applyBorder="1" applyAlignment="1">
      <alignment horizontal="center"/>
    </xf>
    <xf numFmtId="0" fontId="32" fillId="0" borderId="22" xfId="123" applyNumberFormat="1" applyFont="1" applyFill="1" applyBorder="1" applyAlignment="1">
      <alignment horizontal="center"/>
    </xf>
    <xf numFmtId="0" fontId="9" fillId="0" borderId="21" xfId="121" applyNumberFormat="1" applyFont="1" applyFill="1" applyBorder="1"/>
    <xf numFmtId="0" fontId="9" fillId="0" borderId="23" xfId="121" applyNumberFormat="1" applyFont="1" applyFill="1" applyBorder="1"/>
    <xf numFmtId="14" fontId="25" fillId="0" borderId="0" xfId="117" applyNumberFormat="1" applyFont="1" applyAlignment="1">
      <alignment horizontal="center"/>
    </xf>
    <xf numFmtId="14" fontId="24" fillId="0" borderId="0" xfId="118" applyNumberFormat="1" applyFont="1" applyAlignment="1">
      <alignment horizontal="center"/>
    </xf>
    <xf numFmtId="14" fontId="21" fillId="0" borderId="0" xfId="117" applyNumberFormat="1" applyBorder="1" applyAlignment="1" applyProtection="1">
      <alignment horizontal="center"/>
    </xf>
    <xf numFmtId="0" fontId="21" fillId="0" borderId="0" xfId="117" applyBorder="1" applyAlignment="1" applyProtection="1">
      <alignment horizontal="center"/>
    </xf>
    <xf numFmtId="0" fontId="22" fillId="0" borderId="0" xfId="118" applyBorder="1" applyAlignment="1" applyProtection="1">
      <alignment horizontal="center"/>
    </xf>
    <xf numFmtId="14" fontId="16" fillId="11" borderId="0" xfId="0" applyNumberFormat="1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14" fillId="10" borderId="2" xfId="83" applyFont="1" applyFill="1" applyAlignment="1">
      <alignment horizontal="center"/>
    </xf>
    <xf numFmtId="14" fontId="30" fillId="16" borderId="5" xfId="120" applyNumberFormat="1" applyFont="1" applyFill="1" applyBorder="1" applyAlignment="1">
      <alignment horizontal="center" vertical="center" wrapText="1"/>
    </xf>
    <xf numFmtId="0" fontId="30" fillId="16" borderId="6" xfId="120" applyFont="1" applyFill="1" applyBorder="1" applyAlignment="1">
      <alignment horizontal="center" vertical="center" wrapText="1"/>
    </xf>
    <xf numFmtId="0" fontId="30" fillId="16" borderId="7" xfId="120" applyFont="1" applyFill="1" applyBorder="1" applyAlignment="1">
      <alignment horizontal="center" vertical="center" wrapText="1"/>
    </xf>
    <xf numFmtId="0" fontId="30" fillId="16" borderId="8" xfId="120" applyFont="1" applyFill="1" applyBorder="1" applyAlignment="1">
      <alignment horizontal="center" vertical="center" wrapText="1"/>
    </xf>
    <xf numFmtId="0" fontId="30" fillId="16" borderId="0" xfId="120" applyFont="1" applyFill="1" applyBorder="1" applyAlignment="1">
      <alignment horizontal="center" vertical="center" wrapText="1"/>
    </xf>
    <xf numFmtId="0" fontId="30" fillId="16" borderId="9" xfId="120" applyFont="1" applyFill="1" applyBorder="1" applyAlignment="1">
      <alignment horizontal="center" vertical="center" wrapText="1"/>
    </xf>
    <xf numFmtId="0" fontId="32" fillId="11" borderId="4" xfId="0" applyFont="1" applyFill="1" applyBorder="1"/>
    <xf numFmtId="2" fontId="32" fillId="11" borderId="4" xfId="0" applyNumberFormat="1" applyFont="1" applyFill="1" applyBorder="1"/>
    <xf numFmtId="165" fontId="32" fillId="0" borderId="16" xfId="122" applyFont="1" applyFill="1" applyBorder="1" applyAlignment="1">
      <alignment vertical="center"/>
    </xf>
    <xf numFmtId="10" fontId="32" fillId="0" borderId="16" xfId="122" applyNumberFormat="1" applyFont="1" applyFill="1" applyBorder="1" applyAlignment="1">
      <alignment vertical="center"/>
    </xf>
    <xf numFmtId="0" fontId="32" fillId="0" borderId="16" xfId="122" applyNumberFormat="1" applyFont="1" applyFill="1" applyBorder="1" applyAlignment="1">
      <alignment vertical="center"/>
    </xf>
    <xf numFmtId="164" fontId="32" fillId="0" borderId="16" xfId="122" applyNumberFormat="1" applyFont="1" applyFill="1" applyBorder="1" applyAlignment="1">
      <alignment vertical="center"/>
    </xf>
    <xf numFmtId="165" fontId="32" fillId="0" borderId="19" xfId="122" applyFont="1" applyFill="1" applyBorder="1" applyAlignment="1">
      <alignment vertical="center"/>
    </xf>
    <xf numFmtId="165" fontId="15" fillId="0" borderId="4" xfId="122" applyFont="1" applyBorder="1"/>
    <xf numFmtId="0" fontId="35" fillId="0" borderId="4" xfId="121" applyFont="1" applyBorder="1"/>
    <xf numFmtId="165" fontId="35" fillId="0" borderId="4" xfId="121" applyNumberFormat="1" applyFont="1" applyBorder="1"/>
    <xf numFmtId="0" fontId="10" fillId="0" borderId="10" xfId="82" applyFill="1" applyBorder="1" applyAlignment="1">
      <alignment horizontal="center" vertical="center"/>
    </xf>
    <xf numFmtId="0" fontId="10" fillId="0" borderId="11" xfId="82" applyFill="1" applyBorder="1" applyAlignment="1">
      <alignment horizontal="center" vertical="center"/>
    </xf>
    <xf numFmtId="0" fontId="10" fillId="0" borderId="12" xfId="82" applyFill="1" applyBorder="1" applyAlignment="1">
      <alignment horizontal="center" vertical="center"/>
    </xf>
    <xf numFmtId="0" fontId="17" fillId="0" borderId="4" xfId="121" applyFont="1" applyBorder="1" applyAlignment="1">
      <alignment horizontal="center" vertical="center"/>
    </xf>
    <xf numFmtId="0" fontId="17" fillId="0" borderId="4" xfId="121" applyFont="1" applyBorder="1" applyAlignment="1">
      <alignment horizontal="center" vertical="center" wrapText="1"/>
    </xf>
  </cellXfs>
  <cellStyles count="125">
    <cellStyle name="60% - Accent1" xfId="2" builtinId="32" customBuiltin="1"/>
    <cellStyle name="60% - Accent2" xfId="4" builtinId="36" customBuiltin="1"/>
    <cellStyle name="60% - Accent3" xfId="6" builtinId="40" customBuiltin="1"/>
    <cellStyle name="Accent1" xfId="1" builtinId="29" customBuiltin="1"/>
    <cellStyle name="Accent2" xfId="3" builtinId="33" customBuiltin="1"/>
    <cellStyle name="Accent3" xfId="5" builtinId="37" customBuiltin="1"/>
    <cellStyle name="Accent4" xfId="7" builtinId="41" customBuiltin="1"/>
    <cellStyle name="Accent5" xfId="8" builtinId="45" customBuiltin="1"/>
    <cellStyle name="Currency" xfId="9" builtinId="4"/>
    <cellStyle name="Currency 2" xfId="122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24" builtinId="9" hidden="1"/>
    <cellStyle name="Heading 1" xfId="82" builtinId="16"/>
    <cellStyle name="Heading 2" xfId="83" builtinId="17"/>
    <cellStyle name="Heading 4" xfId="118" builtinId="19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9" builtinId="8"/>
    <cellStyle name="Normal" xfId="0" builtinId="0" customBuiltin="1"/>
    <cellStyle name="Normal 2" xfId="121"/>
    <cellStyle name="Percent 2" xfId="123"/>
    <cellStyle name="Title" xfId="117" builtinId="15"/>
    <cellStyle name="Title 2" xfId="120"/>
    <cellStyle name="Total" xfId="116" builtinId="25"/>
  </cellStyles>
  <dxfs count="2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scheme val="minor"/>
      </font>
    </dxf>
    <dxf>
      <alignment horizontal="center" vertical="bottom" textRotation="0" wrapText="0" indent="0" justifyLastLine="0" shrinkToFit="0" readingOrder="0"/>
    </dxf>
    <dxf>
      <numFmt numFmtId="168" formatCode="m/d/yyyy"/>
      <alignment horizontal="center" vertical="bottom" textRotation="0" wrapText="0" indent="0" justifyLastLine="0" shrinkToFit="0" readingOrder="0"/>
    </dxf>
    <dxf>
      <numFmt numFmtId="168" formatCode="m/d/yyyy"/>
      <alignment horizontal="center" vertical="bottom" textRotation="0" wrapText="0" indent="0" justifyLastLine="0" shrinkToFit="0" readingOrder="0"/>
    </dxf>
    <dxf>
      <border outline="0"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5"/>
        <color theme="0"/>
        <name val="Palatino Linotype"/>
        <scheme val="minor"/>
      </font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 tint="-0.24994659260841701"/>
          <bgColor theme="4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4" tint="0.39994506668294322"/>
          <bgColor theme="4" tint="0.3999450666829432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7" tint="-0.24994659260841701"/>
          <bgColor theme="7" tint="-0.24994659260841701"/>
        </patternFill>
      </fill>
      <border>
        <bottom style="thick">
          <color theme="0"/>
        </bottom>
      </border>
    </dxf>
    <dxf>
      <font>
        <color theme="0"/>
      </font>
      <fill>
        <patternFill patternType="solid">
          <fgColor theme="7" tint="0.39994506668294322"/>
          <bgColor theme="7" tint="0.3999450666829432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9" defaultPivotStyle="PivotStyleMedium4">
    <tableStyle name="Expense Report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Expense Report 2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ables/table1.xml><?xml version="1.0" encoding="utf-8"?>
<table xmlns="http://schemas.openxmlformats.org/spreadsheetml/2006/main" id="1" name="Table1" displayName="Table1" ref="A3:I4" totalsRowShown="0" headerRowDxfId="8" headerRowBorderDxfId="7">
  <autoFilter ref="A3:I4"/>
  <tableColumns count="9">
    <tableColumn id="1" name="Date" dataDxfId="6"/>
    <tableColumn id="3" name="Account" dataDxfId="5"/>
    <tableColumn id="4" name="Transaction Description" dataDxfId="4"/>
    <tableColumn id="5" name="Cash In" dataDxfId="3" dataCellStyle="Currency"/>
    <tableColumn id="6" name="Cash Out" dataDxfId="2" dataCellStyle="Currency"/>
    <tableColumn id="7" name="Type"/>
    <tableColumn id="8" name="Reference #" dataDxfId="1"/>
    <tableColumn id="9" name="Transaction Classification" dataDxfId="0"/>
    <tableColumn id="10" name="Value">
      <calculatedColumnFormula>MONTH(Table1[Date])</calculatedColumnFormula>
    </tableColumn>
  </tableColumns>
  <tableStyleInfo name="TableStyleMedium1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l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l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Relationship Id="rId3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Relationship Id="rId2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rs.gov/tax-professionals/standard-mileage-rate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1"/>
    <pageSetUpPr fitToPage="1"/>
  </sheetPr>
  <dimension ref="A1:I33"/>
  <sheetViews>
    <sheetView zoomScale="95" zoomScaleNormal="95" zoomScalePageLayoutView="95" workbookViewId="0">
      <pane ySplit="3" topLeftCell="A4" activePane="bottomLeft" state="frozen"/>
      <selection activeCell="B4" sqref="B4"/>
      <selection pane="bottomLeft" activeCell="B4" sqref="B4"/>
    </sheetView>
  </sheetViews>
  <sheetFormatPr baseColWidth="10" defaultColWidth="11" defaultRowHeight="18" x14ac:dyDescent="0"/>
  <cols>
    <col min="1" max="1" width="14.33203125" style="8" customWidth="1"/>
    <col min="2" max="2" width="29.6640625" style="8" bestFit="1" customWidth="1"/>
    <col min="3" max="3" width="44.6640625" style="10" customWidth="1"/>
    <col min="4" max="4" width="17.1640625" style="1" bestFit="1" customWidth="1"/>
    <col min="5" max="5" width="19.1640625" style="1" bestFit="1" customWidth="1"/>
    <col min="6" max="6" width="19.1640625" style="7" customWidth="1"/>
    <col min="7" max="7" width="19.83203125" style="5" bestFit="1" customWidth="1"/>
    <col min="8" max="8" width="36.1640625" style="10" bestFit="1" customWidth="1"/>
    <col min="9" max="9" width="0" hidden="1" customWidth="1"/>
  </cols>
  <sheetData>
    <row r="1" spans="1:9" ht="25.5">
      <c r="A1" s="75" t="s">
        <v>49</v>
      </c>
      <c r="B1" s="75"/>
      <c r="C1" s="75"/>
      <c r="D1" s="75"/>
      <c r="E1" s="75"/>
      <c r="F1" s="75"/>
      <c r="G1" s="75"/>
      <c r="H1" s="75"/>
    </row>
    <row r="2" spans="1:9" ht="22.5">
      <c r="A2" s="76" t="s">
        <v>104</v>
      </c>
      <c r="B2" s="76"/>
      <c r="C2" s="76"/>
      <c r="D2" s="76"/>
      <c r="E2" s="76"/>
      <c r="F2" s="76"/>
      <c r="G2" s="76"/>
      <c r="H2" s="76"/>
    </row>
    <row r="3" spans="1:9" ht="22.5" thickBot="1">
      <c r="A3" s="21" t="s">
        <v>0</v>
      </c>
      <c r="B3" s="21" t="s">
        <v>65</v>
      </c>
      <c r="C3" s="22" t="s">
        <v>5</v>
      </c>
      <c r="D3" s="23" t="s">
        <v>1</v>
      </c>
      <c r="E3" s="24" t="s">
        <v>7</v>
      </c>
      <c r="F3" s="24" t="s">
        <v>43</v>
      </c>
      <c r="G3" s="25" t="s">
        <v>6</v>
      </c>
      <c r="H3" s="25" t="s">
        <v>95</v>
      </c>
      <c r="I3" s="52" t="s">
        <v>96</v>
      </c>
    </row>
    <row r="4" spans="1:9" ht="18.75" thickTop="1">
      <c r="D4" s="53"/>
      <c r="E4" s="53"/>
      <c r="G4" s="11"/>
      <c r="I4">
        <f>MONTH(Table1[Date])</f>
        <v>1</v>
      </c>
    </row>
    <row r="5" spans="1:9">
      <c r="D5" s="4"/>
      <c r="F5" s="5"/>
    </row>
    <row r="6" spans="1:9">
      <c r="D6" s="4"/>
      <c r="F6" s="5"/>
    </row>
    <row r="7" spans="1:9">
      <c r="F7" s="5"/>
      <c r="G7" s="16"/>
    </row>
    <row r="8" spans="1:9">
      <c r="F8" s="5"/>
    </row>
    <row r="9" spans="1:9">
      <c r="F9" s="5"/>
    </row>
    <row r="13" spans="1:9">
      <c r="D13" s="14"/>
      <c r="E13" s="14"/>
      <c r="F13" s="15"/>
      <c r="G13" s="6"/>
      <c r="H13" s="6"/>
    </row>
    <row r="14" spans="1:9">
      <c r="G14" s="11"/>
    </row>
    <row r="15" spans="1:9">
      <c r="D15" s="4"/>
      <c r="G15" s="11"/>
      <c r="H15" s="6"/>
    </row>
    <row r="19" spans="4:8">
      <c r="D19" s="17"/>
      <c r="H19" s="6"/>
    </row>
    <row r="20" spans="4:8">
      <c r="D20" s="4"/>
      <c r="G20" s="11"/>
      <c r="H20" s="6"/>
    </row>
    <row r="21" spans="4:8">
      <c r="D21" s="4"/>
      <c r="H21" s="6"/>
    </row>
    <row r="23" spans="4:8">
      <c r="D23" s="4"/>
      <c r="H23" s="2"/>
    </row>
    <row r="24" spans="4:8">
      <c r="D24" s="4"/>
      <c r="H24" s="2"/>
    </row>
    <row r="25" spans="4:8">
      <c r="D25" s="4"/>
      <c r="H25" s="2"/>
    </row>
    <row r="29" spans="4:8">
      <c r="D29" s="4"/>
      <c r="H29" s="2"/>
    </row>
    <row r="30" spans="4:8">
      <c r="D30" s="4"/>
      <c r="H30" s="2"/>
    </row>
    <row r="33" spans="4:8">
      <c r="D33" s="4"/>
      <c r="H33" s="2"/>
    </row>
  </sheetData>
  <mergeCells count="2">
    <mergeCell ref="A1:H1"/>
    <mergeCell ref="A2:H2"/>
  </mergeCells>
  <phoneticPr fontId="9" type="noConversion"/>
  <pageMargins left="0.75" right="0.75" top="1" bottom="1" header="0.5" footer="0.5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Classifications!$A$35:$A$41</xm:f>
          </x14:formula1>
          <xm:sqref>F4:F1048576</xm:sqref>
        </x14:dataValidation>
        <x14:dataValidation type="list" showErrorMessage="1">
          <x14:formula1>
            <xm:f>Classifications!$A$1:$A$33</xm:f>
          </x14:formula1>
          <xm:sqref>H4:H1048576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4"/>
  </sheetPr>
  <dimension ref="A1:G134"/>
  <sheetViews>
    <sheetView workbookViewId="0">
      <selection activeCell="C11" sqref="C11"/>
    </sheetView>
  </sheetViews>
  <sheetFormatPr baseColWidth="10" defaultColWidth="8.83203125" defaultRowHeight="10" x14ac:dyDescent="0"/>
  <cols>
    <col min="1" max="1" width="5.1640625" style="58" bestFit="1" customWidth="1"/>
    <col min="2" max="2" width="22.83203125" style="58" bestFit="1" customWidth="1"/>
    <col min="3" max="6" width="18.33203125" style="58" customWidth="1"/>
    <col min="7" max="16384" width="8.83203125" style="58"/>
  </cols>
  <sheetData>
    <row r="1" spans="1:7" ht="11.25" customHeight="1">
      <c r="A1" s="83" t="str">
        <f>Ledger!A1</f>
        <v>Company Name</v>
      </c>
      <c r="B1" s="84"/>
      <c r="C1" s="84"/>
      <c r="D1" s="84"/>
      <c r="E1" s="84"/>
      <c r="F1" s="85"/>
      <c r="G1" s="57"/>
    </row>
    <row r="2" spans="1:7" ht="12" thickBot="1">
      <c r="A2" s="86"/>
      <c r="B2" s="87"/>
      <c r="C2" s="87"/>
      <c r="D2" s="87"/>
      <c r="E2" s="87"/>
      <c r="F2" s="88"/>
      <c r="G2" s="57"/>
    </row>
    <row r="3" spans="1:7" ht="22" thickBot="1">
      <c r="A3" s="99" t="s">
        <v>121</v>
      </c>
      <c r="B3" s="100"/>
      <c r="C3" s="100"/>
      <c r="D3" s="100"/>
      <c r="E3" s="100"/>
      <c r="F3" s="101"/>
      <c r="G3" s="57"/>
    </row>
    <row r="4" spans="1:7" ht="18">
      <c r="A4" s="59"/>
      <c r="B4" s="60"/>
      <c r="C4" s="60"/>
      <c r="D4" s="60"/>
      <c r="E4" s="60"/>
      <c r="F4" s="61"/>
      <c r="G4" s="57"/>
    </row>
    <row r="5" spans="1:7" ht="18">
      <c r="A5" s="59"/>
      <c r="B5" s="62" t="s">
        <v>122</v>
      </c>
      <c r="C5" s="91">
        <v>0</v>
      </c>
      <c r="D5" s="63"/>
      <c r="E5" s="64" t="s">
        <v>123</v>
      </c>
      <c r="F5" s="95">
        <f>Payment*Loan_Term*12-LoanAmount</f>
        <v>0</v>
      </c>
      <c r="G5" s="57"/>
    </row>
    <row r="6" spans="1:7" ht="18">
      <c r="A6" s="59"/>
      <c r="B6" s="62" t="s">
        <v>124</v>
      </c>
      <c r="C6" s="92">
        <v>0.2</v>
      </c>
      <c r="D6" s="63"/>
      <c r="E6" s="64"/>
      <c r="F6" s="95"/>
      <c r="G6" s="57"/>
    </row>
    <row r="7" spans="1:7" ht="18">
      <c r="A7" s="59"/>
      <c r="B7" s="62" t="s">
        <v>125</v>
      </c>
      <c r="C7" s="91">
        <f>Loan_Amount*C6</f>
        <v>0</v>
      </c>
      <c r="D7" s="63"/>
      <c r="E7" s="64"/>
      <c r="F7" s="95"/>
      <c r="G7" s="57"/>
    </row>
    <row r="8" spans="1:7" ht="18">
      <c r="A8" s="59"/>
      <c r="B8" s="62" t="s">
        <v>126</v>
      </c>
      <c r="C8" s="91">
        <f>Loan_Amount-C7</f>
        <v>0</v>
      </c>
      <c r="D8" s="63"/>
      <c r="E8" s="64"/>
      <c r="F8" s="95"/>
      <c r="G8" s="57"/>
    </row>
    <row r="9" spans="1:7" ht="18">
      <c r="A9" s="59"/>
      <c r="B9" s="66" t="s">
        <v>127</v>
      </c>
      <c r="C9" s="93">
        <v>5</v>
      </c>
      <c r="D9" s="67"/>
      <c r="E9" s="64" t="s">
        <v>128</v>
      </c>
      <c r="F9" s="95">
        <f>Payment*Loan_Term*12-Total_Interest</f>
        <v>0</v>
      </c>
      <c r="G9" s="57"/>
    </row>
    <row r="10" spans="1:7" ht="18">
      <c r="A10" s="59"/>
      <c r="B10" s="66" t="s">
        <v>129</v>
      </c>
      <c r="C10" s="92">
        <v>0.09</v>
      </c>
      <c r="D10" s="67"/>
      <c r="E10" s="64" t="s">
        <v>130</v>
      </c>
      <c r="F10" s="95">
        <f>Total_Interest+Total_Principal</f>
        <v>0</v>
      </c>
      <c r="G10" s="57"/>
    </row>
    <row r="11" spans="1:7" ht="18">
      <c r="A11" s="59"/>
      <c r="B11" s="66" t="s">
        <v>131</v>
      </c>
      <c r="C11" s="94">
        <f>PMT(Rate/12,Loan_Term*12,-LoanAmount)</f>
        <v>0</v>
      </c>
      <c r="D11" s="63"/>
      <c r="E11" s="68"/>
      <c r="F11" s="65"/>
      <c r="G11" s="57"/>
    </row>
    <row r="12" spans="1:7" ht="19" thickBot="1">
      <c r="A12" s="69"/>
      <c r="B12" s="70"/>
      <c r="C12" s="71"/>
      <c r="D12" s="72"/>
      <c r="E12" s="73"/>
      <c r="F12" s="74"/>
      <c r="G12" s="57"/>
    </row>
    <row r="14" spans="1:7" ht="32">
      <c r="A14" s="102" t="s">
        <v>132</v>
      </c>
      <c r="B14" s="103" t="s">
        <v>133</v>
      </c>
      <c r="C14" s="102" t="s">
        <v>24</v>
      </c>
      <c r="D14" s="102" t="s">
        <v>134</v>
      </c>
      <c r="E14" s="102" t="s">
        <v>135</v>
      </c>
      <c r="F14" s="103" t="s">
        <v>136</v>
      </c>
    </row>
    <row r="15" spans="1:7" ht="18">
      <c r="A15" s="97">
        <v>1</v>
      </c>
      <c r="B15" s="96">
        <f>Total_Cost</f>
        <v>0</v>
      </c>
      <c r="C15" s="96">
        <f t="shared" ref="C15:C46" si="0">B15*(Rate/12)</f>
        <v>0</v>
      </c>
      <c r="D15" s="98">
        <f t="shared" ref="D15:D46" si="1">Payment-C15</f>
        <v>0</v>
      </c>
      <c r="E15" s="98">
        <f>C15+D15</f>
        <v>0</v>
      </c>
      <c r="F15" s="98">
        <f>B15-E15</f>
        <v>0</v>
      </c>
    </row>
    <row r="16" spans="1:7" ht="18">
      <c r="A16" s="97">
        <v>2</v>
      </c>
      <c r="B16" s="98">
        <f>F15</f>
        <v>0</v>
      </c>
      <c r="C16" s="96">
        <f t="shared" si="0"/>
        <v>0</v>
      </c>
      <c r="D16" s="98">
        <f t="shared" si="1"/>
        <v>0</v>
      </c>
      <c r="E16" s="98">
        <f t="shared" ref="E16:E79" si="2">C16+D16</f>
        <v>0</v>
      </c>
      <c r="F16" s="98">
        <f t="shared" ref="F16:F79" si="3">B16-E16</f>
        <v>0</v>
      </c>
    </row>
    <row r="17" spans="1:6" ht="18">
      <c r="A17" s="97">
        <v>3</v>
      </c>
      <c r="B17" s="98">
        <f t="shared" ref="B17:B80" si="4">F16</f>
        <v>0</v>
      </c>
      <c r="C17" s="96">
        <f t="shared" si="0"/>
        <v>0</v>
      </c>
      <c r="D17" s="98">
        <f t="shared" si="1"/>
        <v>0</v>
      </c>
      <c r="E17" s="98">
        <f t="shared" si="2"/>
        <v>0</v>
      </c>
      <c r="F17" s="98">
        <f t="shared" si="3"/>
        <v>0</v>
      </c>
    </row>
    <row r="18" spans="1:6" ht="18">
      <c r="A18" s="97">
        <v>4</v>
      </c>
      <c r="B18" s="98">
        <f t="shared" si="4"/>
        <v>0</v>
      </c>
      <c r="C18" s="96">
        <f t="shared" si="0"/>
        <v>0</v>
      </c>
      <c r="D18" s="98">
        <f t="shared" si="1"/>
        <v>0</v>
      </c>
      <c r="E18" s="98">
        <f t="shared" si="2"/>
        <v>0</v>
      </c>
      <c r="F18" s="98">
        <f t="shared" si="3"/>
        <v>0</v>
      </c>
    </row>
    <row r="19" spans="1:6" ht="18">
      <c r="A19" s="97">
        <v>5</v>
      </c>
      <c r="B19" s="98">
        <f t="shared" si="4"/>
        <v>0</v>
      </c>
      <c r="C19" s="96">
        <f t="shared" si="0"/>
        <v>0</v>
      </c>
      <c r="D19" s="98">
        <f t="shared" si="1"/>
        <v>0</v>
      </c>
      <c r="E19" s="98">
        <f t="shared" si="2"/>
        <v>0</v>
      </c>
      <c r="F19" s="98">
        <f t="shared" si="3"/>
        <v>0</v>
      </c>
    </row>
    <row r="20" spans="1:6" ht="18">
      <c r="A20" s="97">
        <v>6</v>
      </c>
      <c r="B20" s="98">
        <f t="shared" si="4"/>
        <v>0</v>
      </c>
      <c r="C20" s="96">
        <f t="shared" si="0"/>
        <v>0</v>
      </c>
      <c r="D20" s="98">
        <f t="shared" si="1"/>
        <v>0</v>
      </c>
      <c r="E20" s="98">
        <f t="shared" si="2"/>
        <v>0</v>
      </c>
      <c r="F20" s="98">
        <f t="shared" si="3"/>
        <v>0</v>
      </c>
    </row>
    <row r="21" spans="1:6" ht="18">
      <c r="A21" s="97">
        <v>7</v>
      </c>
      <c r="B21" s="98">
        <f t="shared" si="4"/>
        <v>0</v>
      </c>
      <c r="C21" s="96">
        <f t="shared" si="0"/>
        <v>0</v>
      </c>
      <c r="D21" s="98">
        <f t="shared" si="1"/>
        <v>0</v>
      </c>
      <c r="E21" s="98">
        <f t="shared" si="2"/>
        <v>0</v>
      </c>
      <c r="F21" s="98">
        <f t="shared" si="3"/>
        <v>0</v>
      </c>
    </row>
    <row r="22" spans="1:6" ht="18">
      <c r="A22" s="97">
        <v>8</v>
      </c>
      <c r="B22" s="98">
        <f t="shared" si="4"/>
        <v>0</v>
      </c>
      <c r="C22" s="96">
        <f t="shared" si="0"/>
        <v>0</v>
      </c>
      <c r="D22" s="98">
        <f t="shared" si="1"/>
        <v>0</v>
      </c>
      <c r="E22" s="98">
        <f t="shared" si="2"/>
        <v>0</v>
      </c>
      <c r="F22" s="98">
        <f t="shared" si="3"/>
        <v>0</v>
      </c>
    </row>
    <row r="23" spans="1:6" ht="18">
      <c r="A23" s="97">
        <v>9</v>
      </c>
      <c r="B23" s="98">
        <f t="shared" si="4"/>
        <v>0</v>
      </c>
      <c r="C23" s="96">
        <f t="shared" si="0"/>
        <v>0</v>
      </c>
      <c r="D23" s="98">
        <f t="shared" si="1"/>
        <v>0</v>
      </c>
      <c r="E23" s="98">
        <f t="shared" si="2"/>
        <v>0</v>
      </c>
      <c r="F23" s="98">
        <f t="shared" si="3"/>
        <v>0</v>
      </c>
    </row>
    <row r="24" spans="1:6" ht="18">
      <c r="A24" s="97">
        <v>10</v>
      </c>
      <c r="B24" s="98">
        <f t="shared" si="4"/>
        <v>0</v>
      </c>
      <c r="C24" s="96">
        <f t="shared" si="0"/>
        <v>0</v>
      </c>
      <c r="D24" s="98">
        <f t="shared" si="1"/>
        <v>0</v>
      </c>
      <c r="E24" s="98">
        <f t="shared" si="2"/>
        <v>0</v>
      </c>
      <c r="F24" s="98">
        <f t="shared" si="3"/>
        <v>0</v>
      </c>
    </row>
    <row r="25" spans="1:6" ht="18">
      <c r="A25" s="97">
        <v>11</v>
      </c>
      <c r="B25" s="98">
        <f t="shared" si="4"/>
        <v>0</v>
      </c>
      <c r="C25" s="96">
        <f t="shared" si="0"/>
        <v>0</v>
      </c>
      <c r="D25" s="98">
        <f t="shared" si="1"/>
        <v>0</v>
      </c>
      <c r="E25" s="98">
        <f t="shared" si="2"/>
        <v>0</v>
      </c>
      <c r="F25" s="98">
        <f t="shared" si="3"/>
        <v>0</v>
      </c>
    </row>
    <row r="26" spans="1:6" ht="18">
      <c r="A26" s="97">
        <v>12</v>
      </c>
      <c r="B26" s="98">
        <f t="shared" si="4"/>
        <v>0</v>
      </c>
      <c r="C26" s="96">
        <f t="shared" si="0"/>
        <v>0</v>
      </c>
      <c r="D26" s="98">
        <f t="shared" si="1"/>
        <v>0</v>
      </c>
      <c r="E26" s="98">
        <f t="shared" si="2"/>
        <v>0</v>
      </c>
      <c r="F26" s="98">
        <f t="shared" si="3"/>
        <v>0</v>
      </c>
    </row>
    <row r="27" spans="1:6" ht="18">
      <c r="A27" s="97">
        <v>13</v>
      </c>
      <c r="B27" s="98">
        <f t="shared" si="4"/>
        <v>0</v>
      </c>
      <c r="C27" s="96">
        <f t="shared" si="0"/>
        <v>0</v>
      </c>
      <c r="D27" s="98">
        <f t="shared" si="1"/>
        <v>0</v>
      </c>
      <c r="E27" s="98">
        <f t="shared" si="2"/>
        <v>0</v>
      </c>
      <c r="F27" s="98">
        <f t="shared" si="3"/>
        <v>0</v>
      </c>
    </row>
    <row r="28" spans="1:6" ht="18">
      <c r="A28" s="97">
        <v>14</v>
      </c>
      <c r="B28" s="98">
        <f t="shared" si="4"/>
        <v>0</v>
      </c>
      <c r="C28" s="96">
        <f t="shared" si="0"/>
        <v>0</v>
      </c>
      <c r="D28" s="98">
        <f t="shared" si="1"/>
        <v>0</v>
      </c>
      <c r="E28" s="98">
        <f t="shared" si="2"/>
        <v>0</v>
      </c>
      <c r="F28" s="98">
        <f t="shared" si="3"/>
        <v>0</v>
      </c>
    </row>
    <row r="29" spans="1:6" ht="18">
      <c r="A29" s="97">
        <v>15</v>
      </c>
      <c r="B29" s="98">
        <f t="shared" si="4"/>
        <v>0</v>
      </c>
      <c r="C29" s="96">
        <f t="shared" si="0"/>
        <v>0</v>
      </c>
      <c r="D29" s="98">
        <f t="shared" si="1"/>
        <v>0</v>
      </c>
      <c r="E29" s="98">
        <f t="shared" si="2"/>
        <v>0</v>
      </c>
      <c r="F29" s="98">
        <f t="shared" si="3"/>
        <v>0</v>
      </c>
    </row>
    <row r="30" spans="1:6" ht="18">
      <c r="A30" s="97">
        <v>16</v>
      </c>
      <c r="B30" s="98">
        <f t="shared" si="4"/>
        <v>0</v>
      </c>
      <c r="C30" s="96">
        <f t="shared" si="0"/>
        <v>0</v>
      </c>
      <c r="D30" s="98">
        <f t="shared" si="1"/>
        <v>0</v>
      </c>
      <c r="E30" s="98">
        <f t="shared" si="2"/>
        <v>0</v>
      </c>
      <c r="F30" s="98">
        <f t="shared" si="3"/>
        <v>0</v>
      </c>
    </row>
    <row r="31" spans="1:6" ht="18">
      <c r="A31" s="97">
        <v>17</v>
      </c>
      <c r="B31" s="98">
        <f t="shared" si="4"/>
        <v>0</v>
      </c>
      <c r="C31" s="96">
        <f t="shared" si="0"/>
        <v>0</v>
      </c>
      <c r="D31" s="98">
        <f t="shared" si="1"/>
        <v>0</v>
      </c>
      <c r="E31" s="98">
        <f t="shared" si="2"/>
        <v>0</v>
      </c>
      <c r="F31" s="98">
        <f t="shared" si="3"/>
        <v>0</v>
      </c>
    </row>
    <row r="32" spans="1:6" ht="18">
      <c r="A32" s="97">
        <v>18</v>
      </c>
      <c r="B32" s="98">
        <f t="shared" si="4"/>
        <v>0</v>
      </c>
      <c r="C32" s="96">
        <f t="shared" si="0"/>
        <v>0</v>
      </c>
      <c r="D32" s="98">
        <f t="shared" si="1"/>
        <v>0</v>
      </c>
      <c r="E32" s="98">
        <f t="shared" si="2"/>
        <v>0</v>
      </c>
      <c r="F32" s="98">
        <f t="shared" si="3"/>
        <v>0</v>
      </c>
    </row>
    <row r="33" spans="1:6" ht="18">
      <c r="A33" s="97">
        <v>19</v>
      </c>
      <c r="B33" s="98">
        <f t="shared" si="4"/>
        <v>0</v>
      </c>
      <c r="C33" s="96">
        <f t="shared" si="0"/>
        <v>0</v>
      </c>
      <c r="D33" s="98">
        <f t="shared" si="1"/>
        <v>0</v>
      </c>
      <c r="E33" s="98">
        <f t="shared" si="2"/>
        <v>0</v>
      </c>
      <c r="F33" s="98">
        <f t="shared" si="3"/>
        <v>0</v>
      </c>
    </row>
    <row r="34" spans="1:6" ht="18">
      <c r="A34" s="97">
        <v>20</v>
      </c>
      <c r="B34" s="98">
        <f t="shared" si="4"/>
        <v>0</v>
      </c>
      <c r="C34" s="96">
        <f t="shared" si="0"/>
        <v>0</v>
      </c>
      <c r="D34" s="98">
        <f t="shared" si="1"/>
        <v>0</v>
      </c>
      <c r="E34" s="98">
        <f t="shared" si="2"/>
        <v>0</v>
      </c>
      <c r="F34" s="98">
        <f t="shared" si="3"/>
        <v>0</v>
      </c>
    </row>
    <row r="35" spans="1:6" ht="18">
      <c r="A35" s="97">
        <v>21</v>
      </c>
      <c r="B35" s="98">
        <f t="shared" si="4"/>
        <v>0</v>
      </c>
      <c r="C35" s="96">
        <f t="shared" si="0"/>
        <v>0</v>
      </c>
      <c r="D35" s="98">
        <f t="shared" si="1"/>
        <v>0</v>
      </c>
      <c r="E35" s="98">
        <f t="shared" si="2"/>
        <v>0</v>
      </c>
      <c r="F35" s="98">
        <f t="shared" si="3"/>
        <v>0</v>
      </c>
    </row>
    <row r="36" spans="1:6" ht="18">
      <c r="A36" s="97">
        <v>22</v>
      </c>
      <c r="B36" s="98">
        <f t="shared" si="4"/>
        <v>0</v>
      </c>
      <c r="C36" s="96">
        <f t="shared" si="0"/>
        <v>0</v>
      </c>
      <c r="D36" s="98">
        <f t="shared" si="1"/>
        <v>0</v>
      </c>
      <c r="E36" s="98">
        <f t="shared" si="2"/>
        <v>0</v>
      </c>
      <c r="F36" s="98">
        <f t="shared" si="3"/>
        <v>0</v>
      </c>
    </row>
    <row r="37" spans="1:6" ht="18">
      <c r="A37" s="97">
        <v>23</v>
      </c>
      <c r="B37" s="98">
        <f t="shared" si="4"/>
        <v>0</v>
      </c>
      <c r="C37" s="96">
        <f t="shared" si="0"/>
        <v>0</v>
      </c>
      <c r="D37" s="98">
        <f t="shared" si="1"/>
        <v>0</v>
      </c>
      <c r="E37" s="98">
        <f t="shared" si="2"/>
        <v>0</v>
      </c>
      <c r="F37" s="98">
        <f t="shared" si="3"/>
        <v>0</v>
      </c>
    </row>
    <row r="38" spans="1:6" ht="18">
      <c r="A38" s="97">
        <v>24</v>
      </c>
      <c r="B38" s="98">
        <f t="shared" si="4"/>
        <v>0</v>
      </c>
      <c r="C38" s="96">
        <f t="shared" si="0"/>
        <v>0</v>
      </c>
      <c r="D38" s="98">
        <f t="shared" si="1"/>
        <v>0</v>
      </c>
      <c r="E38" s="98">
        <f t="shared" si="2"/>
        <v>0</v>
      </c>
      <c r="F38" s="98">
        <f t="shared" si="3"/>
        <v>0</v>
      </c>
    </row>
    <row r="39" spans="1:6" ht="18">
      <c r="A39" s="97">
        <v>25</v>
      </c>
      <c r="B39" s="98">
        <f t="shared" si="4"/>
        <v>0</v>
      </c>
      <c r="C39" s="96">
        <f t="shared" si="0"/>
        <v>0</v>
      </c>
      <c r="D39" s="98">
        <f t="shared" si="1"/>
        <v>0</v>
      </c>
      <c r="E39" s="98">
        <f t="shared" si="2"/>
        <v>0</v>
      </c>
      <c r="F39" s="98">
        <f t="shared" si="3"/>
        <v>0</v>
      </c>
    </row>
    <row r="40" spans="1:6" ht="18">
      <c r="A40" s="97">
        <v>26</v>
      </c>
      <c r="B40" s="98">
        <f t="shared" si="4"/>
        <v>0</v>
      </c>
      <c r="C40" s="96">
        <f t="shared" si="0"/>
        <v>0</v>
      </c>
      <c r="D40" s="98">
        <f t="shared" si="1"/>
        <v>0</v>
      </c>
      <c r="E40" s="98">
        <f t="shared" si="2"/>
        <v>0</v>
      </c>
      <c r="F40" s="98">
        <f t="shared" si="3"/>
        <v>0</v>
      </c>
    </row>
    <row r="41" spans="1:6" ht="18">
      <c r="A41" s="97">
        <v>27</v>
      </c>
      <c r="B41" s="98">
        <f t="shared" si="4"/>
        <v>0</v>
      </c>
      <c r="C41" s="96">
        <f t="shared" si="0"/>
        <v>0</v>
      </c>
      <c r="D41" s="98">
        <f t="shared" si="1"/>
        <v>0</v>
      </c>
      <c r="E41" s="98">
        <f t="shared" si="2"/>
        <v>0</v>
      </c>
      <c r="F41" s="98">
        <f t="shared" si="3"/>
        <v>0</v>
      </c>
    </row>
    <row r="42" spans="1:6" ht="18">
      <c r="A42" s="97">
        <v>28</v>
      </c>
      <c r="B42" s="98">
        <f t="shared" si="4"/>
        <v>0</v>
      </c>
      <c r="C42" s="96">
        <f t="shared" si="0"/>
        <v>0</v>
      </c>
      <c r="D42" s="98">
        <f t="shared" si="1"/>
        <v>0</v>
      </c>
      <c r="E42" s="98">
        <f t="shared" si="2"/>
        <v>0</v>
      </c>
      <c r="F42" s="98">
        <f t="shared" si="3"/>
        <v>0</v>
      </c>
    </row>
    <row r="43" spans="1:6" ht="18">
      <c r="A43" s="97">
        <v>29</v>
      </c>
      <c r="B43" s="98">
        <f t="shared" si="4"/>
        <v>0</v>
      </c>
      <c r="C43" s="96">
        <f t="shared" si="0"/>
        <v>0</v>
      </c>
      <c r="D43" s="98">
        <f t="shared" si="1"/>
        <v>0</v>
      </c>
      <c r="E43" s="98">
        <f t="shared" si="2"/>
        <v>0</v>
      </c>
      <c r="F43" s="98">
        <f t="shared" si="3"/>
        <v>0</v>
      </c>
    </row>
    <row r="44" spans="1:6" ht="18">
      <c r="A44" s="97">
        <v>30</v>
      </c>
      <c r="B44" s="98">
        <f t="shared" si="4"/>
        <v>0</v>
      </c>
      <c r="C44" s="96">
        <f t="shared" si="0"/>
        <v>0</v>
      </c>
      <c r="D44" s="98">
        <f t="shared" si="1"/>
        <v>0</v>
      </c>
      <c r="E44" s="98">
        <f t="shared" si="2"/>
        <v>0</v>
      </c>
      <c r="F44" s="98">
        <f t="shared" si="3"/>
        <v>0</v>
      </c>
    </row>
    <row r="45" spans="1:6" ht="18">
      <c r="A45" s="97">
        <v>31</v>
      </c>
      <c r="B45" s="98">
        <f t="shared" si="4"/>
        <v>0</v>
      </c>
      <c r="C45" s="96">
        <f t="shared" si="0"/>
        <v>0</v>
      </c>
      <c r="D45" s="98">
        <f t="shared" si="1"/>
        <v>0</v>
      </c>
      <c r="E45" s="98">
        <f t="shared" si="2"/>
        <v>0</v>
      </c>
      <c r="F45" s="98">
        <f t="shared" si="3"/>
        <v>0</v>
      </c>
    </row>
    <row r="46" spans="1:6" ht="18">
      <c r="A46" s="97">
        <v>32</v>
      </c>
      <c r="B46" s="98">
        <f t="shared" si="4"/>
        <v>0</v>
      </c>
      <c r="C46" s="96">
        <f t="shared" si="0"/>
        <v>0</v>
      </c>
      <c r="D46" s="98">
        <f t="shared" si="1"/>
        <v>0</v>
      </c>
      <c r="E46" s="98">
        <f t="shared" si="2"/>
        <v>0</v>
      </c>
      <c r="F46" s="98">
        <f t="shared" si="3"/>
        <v>0</v>
      </c>
    </row>
    <row r="47" spans="1:6" ht="18">
      <c r="A47" s="97">
        <v>33</v>
      </c>
      <c r="B47" s="98">
        <f t="shared" si="4"/>
        <v>0</v>
      </c>
      <c r="C47" s="96">
        <f t="shared" ref="C47:C110" si="5">B47*(Rate/12)</f>
        <v>0</v>
      </c>
      <c r="D47" s="98">
        <f t="shared" ref="D47:D110" si="6">Payment-C47</f>
        <v>0</v>
      </c>
      <c r="E47" s="98">
        <f t="shared" si="2"/>
        <v>0</v>
      </c>
      <c r="F47" s="98">
        <f t="shared" si="3"/>
        <v>0</v>
      </c>
    </row>
    <row r="48" spans="1:6" ht="18">
      <c r="A48" s="97">
        <v>34</v>
      </c>
      <c r="B48" s="98">
        <f t="shared" si="4"/>
        <v>0</v>
      </c>
      <c r="C48" s="96">
        <f t="shared" si="5"/>
        <v>0</v>
      </c>
      <c r="D48" s="98">
        <f t="shared" si="6"/>
        <v>0</v>
      </c>
      <c r="E48" s="98">
        <f t="shared" si="2"/>
        <v>0</v>
      </c>
      <c r="F48" s="98">
        <f t="shared" si="3"/>
        <v>0</v>
      </c>
    </row>
    <row r="49" spans="1:6" ht="18">
      <c r="A49" s="97">
        <v>35</v>
      </c>
      <c r="B49" s="98">
        <f t="shared" si="4"/>
        <v>0</v>
      </c>
      <c r="C49" s="96">
        <f t="shared" si="5"/>
        <v>0</v>
      </c>
      <c r="D49" s="98">
        <f t="shared" si="6"/>
        <v>0</v>
      </c>
      <c r="E49" s="98">
        <f t="shared" si="2"/>
        <v>0</v>
      </c>
      <c r="F49" s="98">
        <f t="shared" si="3"/>
        <v>0</v>
      </c>
    </row>
    <row r="50" spans="1:6" ht="18">
      <c r="A50" s="97">
        <v>36</v>
      </c>
      <c r="B50" s="98">
        <f t="shared" si="4"/>
        <v>0</v>
      </c>
      <c r="C50" s="96">
        <f t="shared" si="5"/>
        <v>0</v>
      </c>
      <c r="D50" s="98">
        <f t="shared" si="6"/>
        <v>0</v>
      </c>
      <c r="E50" s="98">
        <f t="shared" si="2"/>
        <v>0</v>
      </c>
      <c r="F50" s="98">
        <f t="shared" si="3"/>
        <v>0</v>
      </c>
    </row>
    <row r="51" spans="1:6" ht="18">
      <c r="A51" s="97">
        <v>37</v>
      </c>
      <c r="B51" s="98">
        <f t="shared" si="4"/>
        <v>0</v>
      </c>
      <c r="C51" s="96">
        <f t="shared" si="5"/>
        <v>0</v>
      </c>
      <c r="D51" s="98">
        <f t="shared" si="6"/>
        <v>0</v>
      </c>
      <c r="E51" s="98">
        <f t="shared" si="2"/>
        <v>0</v>
      </c>
      <c r="F51" s="98">
        <f t="shared" si="3"/>
        <v>0</v>
      </c>
    </row>
    <row r="52" spans="1:6" ht="18">
      <c r="A52" s="97">
        <v>38</v>
      </c>
      <c r="B52" s="98">
        <f t="shared" si="4"/>
        <v>0</v>
      </c>
      <c r="C52" s="96">
        <f t="shared" si="5"/>
        <v>0</v>
      </c>
      <c r="D52" s="98">
        <f t="shared" si="6"/>
        <v>0</v>
      </c>
      <c r="E52" s="98">
        <f t="shared" si="2"/>
        <v>0</v>
      </c>
      <c r="F52" s="98">
        <f t="shared" si="3"/>
        <v>0</v>
      </c>
    </row>
    <row r="53" spans="1:6" ht="18">
      <c r="A53" s="97">
        <v>39</v>
      </c>
      <c r="B53" s="98">
        <f t="shared" si="4"/>
        <v>0</v>
      </c>
      <c r="C53" s="96">
        <f t="shared" si="5"/>
        <v>0</v>
      </c>
      <c r="D53" s="98">
        <f t="shared" si="6"/>
        <v>0</v>
      </c>
      <c r="E53" s="98">
        <f t="shared" si="2"/>
        <v>0</v>
      </c>
      <c r="F53" s="98">
        <f t="shared" si="3"/>
        <v>0</v>
      </c>
    </row>
    <row r="54" spans="1:6" ht="18">
      <c r="A54" s="97">
        <v>40</v>
      </c>
      <c r="B54" s="98">
        <f t="shared" si="4"/>
        <v>0</v>
      </c>
      <c r="C54" s="96">
        <f t="shared" si="5"/>
        <v>0</v>
      </c>
      <c r="D54" s="98">
        <f t="shared" si="6"/>
        <v>0</v>
      </c>
      <c r="E54" s="98">
        <f t="shared" si="2"/>
        <v>0</v>
      </c>
      <c r="F54" s="98">
        <f t="shared" si="3"/>
        <v>0</v>
      </c>
    </row>
    <row r="55" spans="1:6" ht="18">
      <c r="A55" s="97">
        <v>41</v>
      </c>
      <c r="B55" s="98">
        <f t="shared" si="4"/>
        <v>0</v>
      </c>
      <c r="C55" s="96">
        <f t="shared" si="5"/>
        <v>0</v>
      </c>
      <c r="D55" s="98">
        <f t="shared" si="6"/>
        <v>0</v>
      </c>
      <c r="E55" s="98">
        <f t="shared" si="2"/>
        <v>0</v>
      </c>
      <c r="F55" s="98">
        <f t="shared" si="3"/>
        <v>0</v>
      </c>
    </row>
    <row r="56" spans="1:6" ht="18">
      <c r="A56" s="97">
        <v>42</v>
      </c>
      <c r="B56" s="98">
        <f t="shared" si="4"/>
        <v>0</v>
      </c>
      <c r="C56" s="96">
        <f t="shared" si="5"/>
        <v>0</v>
      </c>
      <c r="D56" s="98">
        <f t="shared" si="6"/>
        <v>0</v>
      </c>
      <c r="E56" s="98">
        <f t="shared" si="2"/>
        <v>0</v>
      </c>
      <c r="F56" s="98">
        <f t="shared" si="3"/>
        <v>0</v>
      </c>
    </row>
    <row r="57" spans="1:6" ht="18">
      <c r="A57" s="97">
        <v>43</v>
      </c>
      <c r="B57" s="98">
        <f t="shared" si="4"/>
        <v>0</v>
      </c>
      <c r="C57" s="96">
        <f t="shared" si="5"/>
        <v>0</v>
      </c>
      <c r="D57" s="98">
        <f t="shared" si="6"/>
        <v>0</v>
      </c>
      <c r="E57" s="98">
        <f t="shared" si="2"/>
        <v>0</v>
      </c>
      <c r="F57" s="98">
        <f t="shared" si="3"/>
        <v>0</v>
      </c>
    </row>
    <row r="58" spans="1:6" ht="18">
      <c r="A58" s="97">
        <v>44</v>
      </c>
      <c r="B58" s="98">
        <f t="shared" si="4"/>
        <v>0</v>
      </c>
      <c r="C58" s="96">
        <f t="shared" si="5"/>
        <v>0</v>
      </c>
      <c r="D58" s="98">
        <f t="shared" si="6"/>
        <v>0</v>
      </c>
      <c r="E58" s="98">
        <f t="shared" si="2"/>
        <v>0</v>
      </c>
      <c r="F58" s="98">
        <f t="shared" si="3"/>
        <v>0</v>
      </c>
    </row>
    <row r="59" spans="1:6" ht="18">
      <c r="A59" s="97">
        <v>45</v>
      </c>
      <c r="B59" s="98">
        <f t="shared" si="4"/>
        <v>0</v>
      </c>
      <c r="C59" s="96">
        <f t="shared" si="5"/>
        <v>0</v>
      </c>
      <c r="D59" s="98">
        <f t="shared" si="6"/>
        <v>0</v>
      </c>
      <c r="E59" s="98">
        <f t="shared" si="2"/>
        <v>0</v>
      </c>
      <c r="F59" s="98">
        <f t="shared" si="3"/>
        <v>0</v>
      </c>
    </row>
    <row r="60" spans="1:6" ht="18">
      <c r="A60" s="97">
        <v>46</v>
      </c>
      <c r="B60" s="98">
        <f t="shared" si="4"/>
        <v>0</v>
      </c>
      <c r="C60" s="96">
        <f t="shared" si="5"/>
        <v>0</v>
      </c>
      <c r="D60" s="98">
        <f t="shared" si="6"/>
        <v>0</v>
      </c>
      <c r="E60" s="98">
        <f t="shared" si="2"/>
        <v>0</v>
      </c>
      <c r="F60" s="98">
        <f t="shared" si="3"/>
        <v>0</v>
      </c>
    </row>
    <row r="61" spans="1:6" ht="18">
      <c r="A61" s="97">
        <v>47</v>
      </c>
      <c r="B61" s="98">
        <f t="shared" si="4"/>
        <v>0</v>
      </c>
      <c r="C61" s="96">
        <f t="shared" si="5"/>
        <v>0</v>
      </c>
      <c r="D61" s="98">
        <f t="shared" si="6"/>
        <v>0</v>
      </c>
      <c r="E61" s="98">
        <f t="shared" si="2"/>
        <v>0</v>
      </c>
      <c r="F61" s="98">
        <f t="shared" si="3"/>
        <v>0</v>
      </c>
    </row>
    <row r="62" spans="1:6" ht="18">
      <c r="A62" s="97">
        <v>48</v>
      </c>
      <c r="B62" s="98">
        <f t="shared" si="4"/>
        <v>0</v>
      </c>
      <c r="C62" s="96">
        <f t="shared" si="5"/>
        <v>0</v>
      </c>
      <c r="D62" s="98">
        <f t="shared" si="6"/>
        <v>0</v>
      </c>
      <c r="E62" s="98">
        <f t="shared" si="2"/>
        <v>0</v>
      </c>
      <c r="F62" s="98">
        <f t="shared" si="3"/>
        <v>0</v>
      </c>
    </row>
    <row r="63" spans="1:6" ht="18">
      <c r="A63" s="97">
        <v>49</v>
      </c>
      <c r="B63" s="98">
        <f t="shared" si="4"/>
        <v>0</v>
      </c>
      <c r="C63" s="96">
        <f t="shared" si="5"/>
        <v>0</v>
      </c>
      <c r="D63" s="98">
        <f t="shared" si="6"/>
        <v>0</v>
      </c>
      <c r="E63" s="98">
        <f t="shared" si="2"/>
        <v>0</v>
      </c>
      <c r="F63" s="98">
        <f t="shared" si="3"/>
        <v>0</v>
      </c>
    </row>
    <row r="64" spans="1:6" ht="18">
      <c r="A64" s="97">
        <v>50</v>
      </c>
      <c r="B64" s="98">
        <f t="shared" si="4"/>
        <v>0</v>
      </c>
      <c r="C64" s="96">
        <f t="shared" si="5"/>
        <v>0</v>
      </c>
      <c r="D64" s="98">
        <f t="shared" si="6"/>
        <v>0</v>
      </c>
      <c r="E64" s="98">
        <f t="shared" si="2"/>
        <v>0</v>
      </c>
      <c r="F64" s="98">
        <f t="shared" si="3"/>
        <v>0</v>
      </c>
    </row>
    <row r="65" spans="1:6" ht="18">
      <c r="A65" s="97">
        <v>51</v>
      </c>
      <c r="B65" s="98">
        <f t="shared" si="4"/>
        <v>0</v>
      </c>
      <c r="C65" s="96">
        <f t="shared" si="5"/>
        <v>0</v>
      </c>
      <c r="D65" s="98">
        <f t="shared" si="6"/>
        <v>0</v>
      </c>
      <c r="E65" s="98">
        <f t="shared" si="2"/>
        <v>0</v>
      </c>
      <c r="F65" s="98">
        <f t="shared" si="3"/>
        <v>0</v>
      </c>
    </row>
    <row r="66" spans="1:6" ht="18">
      <c r="A66" s="97">
        <v>52</v>
      </c>
      <c r="B66" s="98">
        <f t="shared" si="4"/>
        <v>0</v>
      </c>
      <c r="C66" s="96">
        <f t="shared" si="5"/>
        <v>0</v>
      </c>
      <c r="D66" s="98">
        <f t="shared" si="6"/>
        <v>0</v>
      </c>
      <c r="E66" s="98">
        <f t="shared" si="2"/>
        <v>0</v>
      </c>
      <c r="F66" s="98">
        <f t="shared" si="3"/>
        <v>0</v>
      </c>
    </row>
    <row r="67" spans="1:6" ht="18">
      <c r="A67" s="97">
        <v>53</v>
      </c>
      <c r="B67" s="98">
        <f t="shared" si="4"/>
        <v>0</v>
      </c>
      <c r="C67" s="96">
        <f t="shared" si="5"/>
        <v>0</v>
      </c>
      <c r="D67" s="98">
        <f t="shared" si="6"/>
        <v>0</v>
      </c>
      <c r="E67" s="98">
        <f t="shared" si="2"/>
        <v>0</v>
      </c>
      <c r="F67" s="98">
        <f t="shared" si="3"/>
        <v>0</v>
      </c>
    </row>
    <row r="68" spans="1:6" ht="18">
      <c r="A68" s="97">
        <v>54</v>
      </c>
      <c r="B68" s="98">
        <f t="shared" si="4"/>
        <v>0</v>
      </c>
      <c r="C68" s="96">
        <f t="shared" si="5"/>
        <v>0</v>
      </c>
      <c r="D68" s="98">
        <f t="shared" si="6"/>
        <v>0</v>
      </c>
      <c r="E68" s="98">
        <f t="shared" si="2"/>
        <v>0</v>
      </c>
      <c r="F68" s="98">
        <f t="shared" si="3"/>
        <v>0</v>
      </c>
    </row>
    <row r="69" spans="1:6" ht="18">
      <c r="A69" s="97">
        <v>55</v>
      </c>
      <c r="B69" s="98">
        <f t="shared" si="4"/>
        <v>0</v>
      </c>
      <c r="C69" s="96">
        <f t="shared" si="5"/>
        <v>0</v>
      </c>
      <c r="D69" s="98">
        <f t="shared" si="6"/>
        <v>0</v>
      </c>
      <c r="E69" s="98">
        <f t="shared" si="2"/>
        <v>0</v>
      </c>
      <c r="F69" s="98">
        <f t="shared" si="3"/>
        <v>0</v>
      </c>
    </row>
    <row r="70" spans="1:6" ht="18">
      <c r="A70" s="97">
        <v>56</v>
      </c>
      <c r="B70" s="98">
        <f t="shared" si="4"/>
        <v>0</v>
      </c>
      <c r="C70" s="96">
        <f t="shared" si="5"/>
        <v>0</v>
      </c>
      <c r="D70" s="98">
        <f t="shared" si="6"/>
        <v>0</v>
      </c>
      <c r="E70" s="98">
        <f t="shared" si="2"/>
        <v>0</v>
      </c>
      <c r="F70" s="98">
        <f t="shared" si="3"/>
        <v>0</v>
      </c>
    </row>
    <row r="71" spans="1:6" ht="18">
      <c r="A71" s="97">
        <v>57</v>
      </c>
      <c r="B71" s="98">
        <f t="shared" si="4"/>
        <v>0</v>
      </c>
      <c r="C71" s="96">
        <f t="shared" si="5"/>
        <v>0</v>
      </c>
      <c r="D71" s="98">
        <f t="shared" si="6"/>
        <v>0</v>
      </c>
      <c r="E71" s="98">
        <f t="shared" si="2"/>
        <v>0</v>
      </c>
      <c r="F71" s="98">
        <f t="shared" si="3"/>
        <v>0</v>
      </c>
    </row>
    <row r="72" spans="1:6" ht="18">
      <c r="A72" s="97">
        <v>58</v>
      </c>
      <c r="B72" s="98">
        <f t="shared" si="4"/>
        <v>0</v>
      </c>
      <c r="C72" s="96">
        <f t="shared" si="5"/>
        <v>0</v>
      </c>
      <c r="D72" s="98">
        <f t="shared" si="6"/>
        <v>0</v>
      </c>
      <c r="E72" s="98">
        <f t="shared" si="2"/>
        <v>0</v>
      </c>
      <c r="F72" s="98">
        <f t="shared" si="3"/>
        <v>0</v>
      </c>
    </row>
    <row r="73" spans="1:6" ht="18">
      <c r="A73" s="97">
        <v>59</v>
      </c>
      <c r="B73" s="98">
        <f t="shared" si="4"/>
        <v>0</v>
      </c>
      <c r="C73" s="96">
        <f t="shared" si="5"/>
        <v>0</v>
      </c>
      <c r="D73" s="98">
        <f t="shared" si="6"/>
        <v>0</v>
      </c>
      <c r="E73" s="98">
        <f t="shared" si="2"/>
        <v>0</v>
      </c>
      <c r="F73" s="98">
        <f t="shared" si="3"/>
        <v>0</v>
      </c>
    </row>
    <row r="74" spans="1:6" ht="18">
      <c r="A74" s="97">
        <v>60</v>
      </c>
      <c r="B74" s="98">
        <f t="shared" si="4"/>
        <v>0</v>
      </c>
      <c r="C74" s="96">
        <f t="shared" si="5"/>
        <v>0</v>
      </c>
      <c r="D74" s="98">
        <f t="shared" si="6"/>
        <v>0</v>
      </c>
      <c r="E74" s="98">
        <f t="shared" si="2"/>
        <v>0</v>
      </c>
      <c r="F74" s="98">
        <f t="shared" si="3"/>
        <v>0</v>
      </c>
    </row>
    <row r="75" spans="1:6" ht="18">
      <c r="A75" s="97">
        <v>61</v>
      </c>
      <c r="B75" s="98">
        <f t="shared" si="4"/>
        <v>0</v>
      </c>
      <c r="C75" s="96">
        <f t="shared" si="5"/>
        <v>0</v>
      </c>
      <c r="D75" s="98">
        <f t="shared" si="6"/>
        <v>0</v>
      </c>
      <c r="E75" s="98">
        <f t="shared" si="2"/>
        <v>0</v>
      </c>
      <c r="F75" s="98">
        <f t="shared" si="3"/>
        <v>0</v>
      </c>
    </row>
    <row r="76" spans="1:6" ht="18">
      <c r="A76" s="97">
        <v>62</v>
      </c>
      <c r="B76" s="98">
        <f t="shared" si="4"/>
        <v>0</v>
      </c>
      <c r="C76" s="96">
        <f t="shared" si="5"/>
        <v>0</v>
      </c>
      <c r="D76" s="98">
        <f t="shared" si="6"/>
        <v>0</v>
      </c>
      <c r="E76" s="98">
        <f t="shared" si="2"/>
        <v>0</v>
      </c>
      <c r="F76" s="98">
        <f t="shared" si="3"/>
        <v>0</v>
      </c>
    </row>
    <row r="77" spans="1:6" ht="18">
      <c r="A77" s="97">
        <v>63</v>
      </c>
      <c r="B77" s="98">
        <f t="shared" si="4"/>
        <v>0</v>
      </c>
      <c r="C77" s="96">
        <f t="shared" si="5"/>
        <v>0</v>
      </c>
      <c r="D77" s="98">
        <f t="shared" si="6"/>
        <v>0</v>
      </c>
      <c r="E77" s="98">
        <f t="shared" si="2"/>
        <v>0</v>
      </c>
      <c r="F77" s="98">
        <f t="shared" si="3"/>
        <v>0</v>
      </c>
    </row>
    <row r="78" spans="1:6" ht="18">
      <c r="A78" s="97">
        <v>64</v>
      </c>
      <c r="B78" s="98">
        <f t="shared" si="4"/>
        <v>0</v>
      </c>
      <c r="C78" s="96">
        <f t="shared" si="5"/>
        <v>0</v>
      </c>
      <c r="D78" s="98">
        <f t="shared" si="6"/>
        <v>0</v>
      </c>
      <c r="E78" s="98">
        <f t="shared" si="2"/>
        <v>0</v>
      </c>
      <c r="F78" s="98">
        <f t="shared" si="3"/>
        <v>0</v>
      </c>
    </row>
    <row r="79" spans="1:6" ht="18">
      <c r="A79" s="97">
        <v>65</v>
      </c>
      <c r="B79" s="98">
        <f t="shared" si="4"/>
        <v>0</v>
      </c>
      <c r="C79" s="96">
        <f t="shared" si="5"/>
        <v>0</v>
      </c>
      <c r="D79" s="98">
        <f t="shared" si="6"/>
        <v>0</v>
      </c>
      <c r="E79" s="98">
        <f t="shared" si="2"/>
        <v>0</v>
      </c>
      <c r="F79" s="98">
        <f t="shared" si="3"/>
        <v>0</v>
      </c>
    </row>
    <row r="80" spans="1:6" ht="18">
      <c r="A80" s="97">
        <v>66</v>
      </c>
      <c r="B80" s="98">
        <f t="shared" si="4"/>
        <v>0</v>
      </c>
      <c r="C80" s="96">
        <f t="shared" si="5"/>
        <v>0</v>
      </c>
      <c r="D80" s="98">
        <f t="shared" si="6"/>
        <v>0</v>
      </c>
      <c r="E80" s="98">
        <f t="shared" ref="E80:E134" si="7">C80+D80</f>
        <v>0</v>
      </c>
      <c r="F80" s="98">
        <f t="shared" ref="F80:F134" si="8">B80-E80</f>
        <v>0</v>
      </c>
    </row>
    <row r="81" spans="1:6" ht="18">
      <c r="A81" s="97">
        <v>67</v>
      </c>
      <c r="B81" s="98">
        <f t="shared" ref="B81:B134" si="9">F80</f>
        <v>0</v>
      </c>
      <c r="C81" s="96">
        <f t="shared" si="5"/>
        <v>0</v>
      </c>
      <c r="D81" s="98">
        <f t="shared" si="6"/>
        <v>0</v>
      </c>
      <c r="E81" s="98">
        <f t="shared" si="7"/>
        <v>0</v>
      </c>
      <c r="F81" s="98">
        <f t="shared" si="8"/>
        <v>0</v>
      </c>
    </row>
    <row r="82" spans="1:6" ht="18">
      <c r="A82" s="97">
        <v>68</v>
      </c>
      <c r="B82" s="98">
        <f t="shared" si="9"/>
        <v>0</v>
      </c>
      <c r="C82" s="96">
        <f t="shared" si="5"/>
        <v>0</v>
      </c>
      <c r="D82" s="98">
        <f t="shared" si="6"/>
        <v>0</v>
      </c>
      <c r="E82" s="98">
        <f t="shared" si="7"/>
        <v>0</v>
      </c>
      <c r="F82" s="98">
        <f t="shared" si="8"/>
        <v>0</v>
      </c>
    </row>
    <row r="83" spans="1:6" ht="18">
      <c r="A83" s="97">
        <v>69</v>
      </c>
      <c r="B83" s="98">
        <f t="shared" si="9"/>
        <v>0</v>
      </c>
      <c r="C83" s="96">
        <f t="shared" si="5"/>
        <v>0</v>
      </c>
      <c r="D83" s="98">
        <f t="shared" si="6"/>
        <v>0</v>
      </c>
      <c r="E83" s="98">
        <f t="shared" si="7"/>
        <v>0</v>
      </c>
      <c r="F83" s="98">
        <f t="shared" si="8"/>
        <v>0</v>
      </c>
    </row>
    <row r="84" spans="1:6" ht="18">
      <c r="A84" s="97">
        <v>70</v>
      </c>
      <c r="B84" s="98">
        <f t="shared" si="9"/>
        <v>0</v>
      </c>
      <c r="C84" s="96">
        <f t="shared" si="5"/>
        <v>0</v>
      </c>
      <c r="D84" s="98">
        <f t="shared" si="6"/>
        <v>0</v>
      </c>
      <c r="E84" s="98">
        <f t="shared" si="7"/>
        <v>0</v>
      </c>
      <c r="F84" s="98">
        <f t="shared" si="8"/>
        <v>0</v>
      </c>
    </row>
    <row r="85" spans="1:6" ht="18">
      <c r="A85" s="97">
        <v>71</v>
      </c>
      <c r="B85" s="98">
        <f t="shared" si="9"/>
        <v>0</v>
      </c>
      <c r="C85" s="96">
        <f t="shared" si="5"/>
        <v>0</v>
      </c>
      <c r="D85" s="98">
        <f t="shared" si="6"/>
        <v>0</v>
      </c>
      <c r="E85" s="98">
        <f t="shared" si="7"/>
        <v>0</v>
      </c>
      <c r="F85" s="98">
        <f t="shared" si="8"/>
        <v>0</v>
      </c>
    </row>
    <row r="86" spans="1:6" ht="18">
      <c r="A86" s="97">
        <v>72</v>
      </c>
      <c r="B86" s="98">
        <f t="shared" si="9"/>
        <v>0</v>
      </c>
      <c r="C86" s="96">
        <f t="shared" si="5"/>
        <v>0</v>
      </c>
      <c r="D86" s="98">
        <f t="shared" si="6"/>
        <v>0</v>
      </c>
      <c r="E86" s="98">
        <f t="shared" si="7"/>
        <v>0</v>
      </c>
      <c r="F86" s="98">
        <f t="shared" si="8"/>
        <v>0</v>
      </c>
    </row>
    <row r="87" spans="1:6" ht="18">
      <c r="A87" s="97">
        <v>73</v>
      </c>
      <c r="B87" s="98">
        <f t="shared" si="9"/>
        <v>0</v>
      </c>
      <c r="C87" s="96">
        <f t="shared" si="5"/>
        <v>0</v>
      </c>
      <c r="D87" s="98">
        <f t="shared" si="6"/>
        <v>0</v>
      </c>
      <c r="E87" s="98">
        <f t="shared" si="7"/>
        <v>0</v>
      </c>
      <c r="F87" s="98">
        <f t="shared" si="8"/>
        <v>0</v>
      </c>
    </row>
    <row r="88" spans="1:6" ht="18">
      <c r="A88" s="97">
        <v>74</v>
      </c>
      <c r="B88" s="98">
        <f t="shared" si="9"/>
        <v>0</v>
      </c>
      <c r="C88" s="96">
        <f t="shared" si="5"/>
        <v>0</v>
      </c>
      <c r="D88" s="98">
        <f t="shared" si="6"/>
        <v>0</v>
      </c>
      <c r="E88" s="98">
        <f t="shared" si="7"/>
        <v>0</v>
      </c>
      <c r="F88" s="98">
        <f t="shared" si="8"/>
        <v>0</v>
      </c>
    </row>
    <row r="89" spans="1:6" ht="18">
      <c r="A89" s="97">
        <v>75</v>
      </c>
      <c r="B89" s="98">
        <f t="shared" si="9"/>
        <v>0</v>
      </c>
      <c r="C89" s="96">
        <f t="shared" si="5"/>
        <v>0</v>
      </c>
      <c r="D89" s="98">
        <f t="shared" si="6"/>
        <v>0</v>
      </c>
      <c r="E89" s="98">
        <f t="shared" si="7"/>
        <v>0</v>
      </c>
      <c r="F89" s="98">
        <f t="shared" si="8"/>
        <v>0</v>
      </c>
    </row>
    <row r="90" spans="1:6" ht="18">
      <c r="A90" s="97">
        <v>76</v>
      </c>
      <c r="B90" s="98">
        <f t="shared" si="9"/>
        <v>0</v>
      </c>
      <c r="C90" s="96">
        <f t="shared" si="5"/>
        <v>0</v>
      </c>
      <c r="D90" s="98">
        <f t="shared" si="6"/>
        <v>0</v>
      </c>
      <c r="E90" s="98">
        <f t="shared" si="7"/>
        <v>0</v>
      </c>
      <c r="F90" s="98">
        <f t="shared" si="8"/>
        <v>0</v>
      </c>
    </row>
    <row r="91" spans="1:6" ht="18">
      <c r="A91" s="97">
        <v>77</v>
      </c>
      <c r="B91" s="98">
        <f t="shared" si="9"/>
        <v>0</v>
      </c>
      <c r="C91" s="96">
        <f t="shared" si="5"/>
        <v>0</v>
      </c>
      <c r="D91" s="98">
        <f t="shared" si="6"/>
        <v>0</v>
      </c>
      <c r="E91" s="98">
        <f t="shared" si="7"/>
        <v>0</v>
      </c>
      <c r="F91" s="98">
        <f t="shared" si="8"/>
        <v>0</v>
      </c>
    </row>
    <row r="92" spans="1:6" ht="18">
      <c r="A92" s="97">
        <v>78</v>
      </c>
      <c r="B92" s="98">
        <f t="shared" si="9"/>
        <v>0</v>
      </c>
      <c r="C92" s="96">
        <f t="shared" si="5"/>
        <v>0</v>
      </c>
      <c r="D92" s="98">
        <f t="shared" si="6"/>
        <v>0</v>
      </c>
      <c r="E92" s="98">
        <f t="shared" si="7"/>
        <v>0</v>
      </c>
      <c r="F92" s="98">
        <f t="shared" si="8"/>
        <v>0</v>
      </c>
    </row>
    <row r="93" spans="1:6" ht="18">
      <c r="A93" s="97">
        <v>79</v>
      </c>
      <c r="B93" s="98">
        <f t="shared" si="9"/>
        <v>0</v>
      </c>
      <c r="C93" s="96">
        <f t="shared" si="5"/>
        <v>0</v>
      </c>
      <c r="D93" s="98">
        <f t="shared" si="6"/>
        <v>0</v>
      </c>
      <c r="E93" s="98">
        <f t="shared" si="7"/>
        <v>0</v>
      </c>
      <c r="F93" s="98">
        <f t="shared" si="8"/>
        <v>0</v>
      </c>
    </row>
    <row r="94" spans="1:6" ht="18">
      <c r="A94" s="97">
        <v>80</v>
      </c>
      <c r="B94" s="98">
        <f t="shared" si="9"/>
        <v>0</v>
      </c>
      <c r="C94" s="96">
        <f t="shared" si="5"/>
        <v>0</v>
      </c>
      <c r="D94" s="98">
        <f t="shared" si="6"/>
        <v>0</v>
      </c>
      <c r="E94" s="98">
        <f t="shared" si="7"/>
        <v>0</v>
      </c>
      <c r="F94" s="98">
        <f t="shared" si="8"/>
        <v>0</v>
      </c>
    </row>
    <row r="95" spans="1:6" ht="18">
      <c r="A95" s="97">
        <v>81</v>
      </c>
      <c r="B95" s="98">
        <f t="shared" si="9"/>
        <v>0</v>
      </c>
      <c r="C95" s="96">
        <f t="shared" si="5"/>
        <v>0</v>
      </c>
      <c r="D95" s="98">
        <f t="shared" si="6"/>
        <v>0</v>
      </c>
      <c r="E95" s="98">
        <f t="shared" si="7"/>
        <v>0</v>
      </c>
      <c r="F95" s="98">
        <f t="shared" si="8"/>
        <v>0</v>
      </c>
    </row>
    <row r="96" spans="1:6" ht="18">
      <c r="A96" s="97">
        <v>82</v>
      </c>
      <c r="B96" s="98">
        <f t="shared" si="9"/>
        <v>0</v>
      </c>
      <c r="C96" s="96">
        <f t="shared" si="5"/>
        <v>0</v>
      </c>
      <c r="D96" s="98">
        <f t="shared" si="6"/>
        <v>0</v>
      </c>
      <c r="E96" s="98">
        <f t="shared" si="7"/>
        <v>0</v>
      </c>
      <c r="F96" s="98">
        <f t="shared" si="8"/>
        <v>0</v>
      </c>
    </row>
    <row r="97" spans="1:6" ht="18">
      <c r="A97" s="97">
        <v>83</v>
      </c>
      <c r="B97" s="98">
        <f t="shared" si="9"/>
        <v>0</v>
      </c>
      <c r="C97" s="96">
        <f t="shared" si="5"/>
        <v>0</v>
      </c>
      <c r="D97" s="98">
        <f t="shared" si="6"/>
        <v>0</v>
      </c>
      <c r="E97" s="98">
        <f t="shared" si="7"/>
        <v>0</v>
      </c>
      <c r="F97" s="98">
        <f t="shared" si="8"/>
        <v>0</v>
      </c>
    </row>
    <row r="98" spans="1:6" ht="18">
      <c r="A98" s="97">
        <v>84</v>
      </c>
      <c r="B98" s="98">
        <f t="shared" si="9"/>
        <v>0</v>
      </c>
      <c r="C98" s="96">
        <f t="shared" si="5"/>
        <v>0</v>
      </c>
      <c r="D98" s="98">
        <f t="shared" si="6"/>
        <v>0</v>
      </c>
      <c r="E98" s="98">
        <f t="shared" si="7"/>
        <v>0</v>
      </c>
      <c r="F98" s="98">
        <f t="shared" si="8"/>
        <v>0</v>
      </c>
    </row>
    <row r="99" spans="1:6" ht="18">
      <c r="A99" s="97">
        <v>85</v>
      </c>
      <c r="B99" s="98">
        <f t="shared" si="9"/>
        <v>0</v>
      </c>
      <c r="C99" s="96">
        <f t="shared" si="5"/>
        <v>0</v>
      </c>
      <c r="D99" s="98">
        <f t="shared" si="6"/>
        <v>0</v>
      </c>
      <c r="E99" s="98">
        <f t="shared" si="7"/>
        <v>0</v>
      </c>
      <c r="F99" s="98">
        <f t="shared" si="8"/>
        <v>0</v>
      </c>
    </row>
    <row r="100" spans="1:6" ht="18">
      <c r="A100" s="97">
        <v>86</v>
      </c>
      <c r="B100" s="98">
        <f t="shared" si="9"/>
        <v>0</v>
      </c>
      <c r="C100" s="96">
        <f t="shared" si="5"/>
        <v>0</v>
      </c>
      <c r="D100" s="98">
        <f t="shared" si="6"/>
        <v>0</v>
      </c>
      <c r="E100" s="98">
        <f t="shared" si="7"/>
        <v>0</v>
      </c>
      <c r="F100" s="98">
        <f t="shared" si="8"/>
        <v>0</v>
      </c>
    </row>
    <row r="101" spans="1:6" ht="18">
      <c r="A101" s="97">
        <v>87</v>
      </c>
      <c r="B101" s="98">
        <f t="shared" si="9"/>
        <v>0</v>
      </c>
      <c r="C101" s="96">
        <f t="shared" si="5"/>
        <v>0</v>
      </c>
      <c r="D101" s="98">
        <f t="shared" si="6"/>
        <v>0</v>
      </c>
      <c r="E101" s="98">
        <f t="shared" si="7"/>
        <v>0</v>
      </c>
      <c r="F101" s="98">
        <f t="shared" si="8"/>
        <v>0</v>
      </c>
    </row>
    <row r="102" spans="1:6" ht="18">
      <c r="A102" s="97">
        <v>88</v>
      </c>
      <c r="B102" s="98">
        <f t="shared" si="9"/>
        <v>0</v>
      </c>
      <c r="C102" s="96">
        <f t="shared" si="5"/>
        <v>0</v>
      </c>
      <c r="D102" s="98">
        <f t="shared" si="6"/>
        <v>0</v>
      </c>
      <c r="E102" s="98">
        <f t="shared" si="7"/>
        <v>0</v>
      </c>
      <c r="F102" s="98">
        <f t="shared" si="8"/>
        <v>0</v>
      </c>
    </row>
    <row r="103" spans="1:6" ht="18">
      <c r="A103" s="97">
        <v>89</v>
      </c>
      <c r="B103" s="98">
        <f t="shared" si="9"/>
        <v>0</v>
      </c>
      <c r="C103" s="96">
        <f t="shared" si="5"/>
        <v>0</v>
      </c>
      <c r="D103" s="98">
        <f t="shared" si="6"/>
        <v>0</v>
      </c>
      <c r="E103" s="98">
        <f t="shared" si="7"/>
        <v>0</v>
      </c>
      <c r="F103" s="98">
        <f t="shared" si="8"/>
        <v>0</v>
      </c>
    </row>
    <row r="104" spans="1:6" ht="18">
      <c r="A104" s="97">
        <v>90</v>
      </c>
      <c r="B104" s="98">
        <f t="shared" si="9"/>
        <v>0</v>
      </c>
      <c r="C104" s="96">
        <f t="shared" si="5"/>
        <v>0</v>
      </c>
      <c r="D104" s="98">
        <f t="shared" si="6"/>
        <v>0</v>
      </c>
      <c r="E104" s="98">
        <f t="shared" si="7"/>
        <v>0</v>
      </c>
      <c r="F104" s="98">
        <f t="shared" si="8"/>
        <v>0</v>
      </c>
    </row>
    <row r="105" spans="1:6" ht="18">
      <c r="A105" s="97">
        <v>91</v>
      </c>
      <c r="B105" s="98">
        <f t="shared" si="9"/>
        <v>0</v>
      </c>
      <c r="C105" s="96">
        <f t="shared" si="5"/>
        <v>0</v>
      </c>
      <c r="D105" s="98">
        <f t="shared" si="6"/>
        <v>0</v>
      </c>
      <c r="E105" s="98">
        <f t="shared" si="7"/>
        <v>0</v>
      </c>
      <c r="F105" s="98">
        <f t="shared" si="8"/>
        <v>0</v>
      </c>
    </row>
    <row r="106" spans="1:6" ht="18">
      <c r="A106" s="97">
        <v>92</v>
      </c>
      <c r="B106" s="98">
        <f t="shared" si="9"/>
        <v>0</v>
      </c>
      <c r="C106" s="96">
        <f t="shared" si="5"/>
        <v>0</v>
      </c>
      <c r="D106" s="98">
        <f t="shared" si="6"/>
        <v>0</v>
      </c>
      <c r="E106" s="98">
        <f t="shared" si="7"/>
        <v>0</v>
      </c>
      <c r="F106" s="98">
        <f t="shared" si="8"/>
        <v>0</v>
      </c>
    </row>
    <row r="107" spans="1:6" ht="18">
      <c r="A107" s="97">
        <v>93</v>
      </c>
      <c r="B107" s="98">
        <f t="shared" si="9"/>
        <v>0</v>
      </c>
      <c r="C107" s="96">
        <f t="shared" si="5"/>
        <v>0</v>
      </c>
      <c r="D107" s="98">
        <f t="shared" si="6"/>
        <v>0</v>
      </c>
      <c r="E107" s="98">
        <f t="shared" si="7"/>
        <v>0</v>
      </c>
      <c r="F107" s="98">
        <f t="shared" si="8"/>
        <v>0</v>
      </c>
    </row>
    <row r="108" spans="1:6" ht="18">
      <c r="A108" s="97">
        <v>94</v>
      </c>
      <c r="B108" s="98">
        <f t="shared" si="9"/>
        <v>0</v>
      </c>
      <c r="C108" s="96">
        <f t="shared" si="5"/>
        <v>0</v>
      </c>
      <c r="D108" s="98">
        <f t="shared" si="6"/>
        <v>0</v>
      </c>
      <c r="E108" s="98">
        <f t="shared" si="7"/>
        <v>0</v>
      </c>
      <c r="F108" s="98">
        <f t="shared" si="8"/>
        <v>0</v>
      </c>
    </row>
    <row r="109" spans="1:6" ht="18">
      <c r="A109" s="97">
        <v>95</v>
      </c>
      <c r="B109" s="98">
        <f t="shared" si="9"/>
        <v>0</v>
      </c>
      <c r="C109" s="96">
        <f t="shared" si="5"/>
        <v>0</v>
      </c>
      <c r="D109" s="98">
        <f t="shared" si="6"/>
        <v>0</v>
      </c>
      <c r="E109" s="98">
        <f t="shared" si="7"/>
        <v>0</v>
      </c>
      <c r="F109" s="98">
        <f t="shared" si="8"/>
        <v>0</v>
      </c>
    </row>
    <row r="110" spans="1:6" ht="18">
      <c r="A110" s="97">
        <v>96</v>
      </c>
      <c r="B110" s="98">
        <f t="shared" si="9"/>
        <v>0</v>
      </c>
      <c r="C110" s="96">
        <f t="shared" si="5"/>
        <v>0</v>
      </c>
      <c r="D110" s="98">
        <f t="shared" si="6"/>
        <v>0</v>
      </c>
      <c r="E110" s="98">
        <f t="shared" si="7"/>
        <v>0</v>
      </c>
      <c r="F110" s="98">
        <f t="shared" si="8"/>
        <v>0</v>
      </c>
    </row>
    <row r="111" spans="1:6" ht="18">
      <c r="A111" s="97">
        <v>97</v>
      </c>
      <c r="B111" s="98">
        <f t="shared" si="9"/>
        <v>0</v>
      </c>
      <c r="C111" s="96">
        <f t="shared" ref="C111:C134" si="10">B111*(Rate/12)</f>
        <v>0</v>
      </c>
      <c r="D111" s="98">
        <f t="shared" ref="D111:D134" si="11">Payment-C111</f>
        <v>0</v>
      </c>
      <c r="E111" s="98">
        <f t="shared" si="7"/>
        <v>0</v>
      </c>
      <c r="F111" s="98">
        <f t="shared" si="8"/>
        <v>0</v>
      </c>
    </row>
    <row r="112" spans="1:6" ht="18">
      <c r="A112" s="97">
        <v>98</v>
      </c>
      <c r="B112" s="98">
        <f t="shared" si="9"/>
        <v>0</v>
      </c>
      <c r="C112" s="96">
        <f t="shared" si="10"/>
        <v>0</v>
      </c>
      <c r="D112" s="98">
        <f t="shared" si="11"/>
        <v>0</v>
      </c>
      <c r="E112" s="98">
        <f t="shared" si="7"/>
        <v>0</v>
      </c>
      <c r="F112" s="98">
        <f t="shared" si="8"/>
        <v>0</v>
      </c>
    </row>
    <row r="113" spans="1:6" ht="18">
      <c r="A113" s="97">
        <v>99</v>
      </c>
      <c r="B113" s="98">
        <f t="shared" si="9"/>
        <v>0</v>
      </c>
      <c r="C113" s="96">
        <f t="shared" si="10"/>
        <v>0</v>
      </c>
      <c r="D113" s="98">
        <f t="shared" si="11"/>
        <v>0</v>
      </c>
      <c r="E113" s="98">
        <f t="shared" si="7"/>
        <v>0</v>
      </c>
      <c r="F113" s="98">
        <f t="shared" si="8"/>
        <v>0</v>
      </c>
    </row>
    <row r="114" spans="1:6" ht="18">
      <c r="A114" s="97">
        <v>100</v>
      </c>
      <c r="B114" s="98">
        <f t="shared" si="9"/>
        <v>0</v>
      </c>
      <c r="C114" s="96">
        <f t="shared" si="10"/>
        <v>0</v>
      </c>
      <c r="D114" s="98">
        <f t="shared" si="11"/>
        <v>0</v>
      </c>
      <c r="E114" s="98">
        <f t="shared" si="7"/>
        <v>0</v>
      </c>
      <c r="F114" s="98">
        <f t="shared" si="8"/>
        <v>0</v>
      </c>
    </row>
    <row r="115" spans="1:6" ht="18">
      <c r="A115" s="97">
        <v>101</v>
      </c>
      <c r="B115" s="98">
        <f t="shared" si="9"/>
        <v>0</v>
      </c>
      <c r="C115" s="96">
        <f t="shared" si="10"/>
        <v>0</v>
      </c>
      <c r="D115" s="98">
        <f t="shared" si="11"/>
        <v>0</v>
      </c>
      <c r="E115" s="98">
        <f t="shared" si="7"/>
        <v>0</v>
      </c>
      <c r="F115" s="98">
        <f t="shared" si="8"/>
        <v>0</v>
      </c>
    </row>
    <row r="116" spans="1:6" ht="18">
      <c r="A116" s="97">
        <v>102</v>
      </c>
      <c r="B116" s="98">
        <f t="shared" si="9"/>
        <v>0</v>
      </c>
      <c r="C116" s="96">
        <f t="shared" si="10"/>
        <v>0</v>
      </c>
      <c r="D116" s="98">
        <f t="shared" si="11"/>
        <v>0</v>
      </c>
      <c r="E116" s="98">
        <f t="shared" si="7"/>
        <v>0</v>
      </c>
      <c r="F116" s="98">
        <f t="shared" si="8"/>
        <v>0</v>
      </c>
    </row>
    <row r="117" spans="1:6" ht="18">
      <c r="A117" s="97">
        <v>103</v>
      </c>
      <c r="B117" s="98">
        <f t="shared" si="9"/>
        <v>0</v>
      </c>
      <c r="C117" s="96">
        <f t="shared" si="10"/>
        <v>0</v>
      </c>
      <c r="D117" s="98">
        <f t="shared" si="11"/>
        <v>0</v>
      </c>
      <c r="E117" s="98">
        <f t="shared" si="7"/>
        <v>0</v>
      </c>
      <c r="F117" s="98">
        <f t="shared" si="8"/>
        <v>0</v>
      </c>
    </row>
    <row r="118" spans="1:6" ht="18">
      <c r="A118" s="97">
        <v>104</v>
      </c>
      <c r="B118" s="98">
        <f t="shared" si="9"/>
        <v>0</v>
      </c>
      <c r="C118" s="96">
        <f t="shared" si="10"/>
        <v>0</v>
      </c>
      <c r="D118" s="98">
        <f t="shared" si="11"/>
        <v>0</v>
      </c>
      <c r="E118" s="98">
        <f t="shared" si="7"/>
        <v>0</v>
      </c>
      <c r="F118" s="98">
        <f t="shared" si="8"/>
        <v>0</v>
      </c>
    </row>
    <row r="119" spans="1:6" ht="18">
      <c r="A119" s="97">
        <v>105</v>
      </c>
      <c r="B119" s="98">
        <f t="shared" si="9"/>
        <v>0</v>
      </c>
      <c r="C119" s="96">
        <f t="shared" si="10"/>
        <v>0</v>
      </c>
      <c r="D119" s="98">
        <f t="shared" si="11"/>
        <v>0</v>
      </c>
      <c r="E119" s="98">
        <f t="shared" si="7"/>
        <v>0</v>
      </c>
      <c r="F119" s="98">
        <f t="shared" si="8"/>
        <v>0</v>
      </c>
    </row>
    <row r="120" spans="1:6" ht="18">
      <c r="A120" s="97">
        <v>106</v>
      </c>
      <c r="B120" s="98">
        <f t="shared" si="9"/>
        <v>0</v>
      </c>
      <c r="C120" s="96">
        <f t="shared" si="10"/>
        <v>0</v>
      </c>
      <c r="D120" s="98">
        <f t="shared" si="11"/>
        <v>0</v>
      </c>
      <c r="E120" s="98">
        <f t="shared" si="7"/>
        <v>0</v>
      </c>
      <c r="F120" s="98">
        <f t="shared" si="8"/>
        <v>0</v>
      </c>
    </row>
    <row r="121" spans="1:6" ht="18">
      <c r="A121" s="97">
        <v>107</v>
      </c>
      <c r="B121" s="98">
        <f t="shared" si="9"/>
        <v>0</v>
      </c>
      <c r="C121" s="96">
        <f t="shared" si="10"/>
        <v>0</v>
      </c>
      <c r="D121" s="98">
        <f t="shared" si="11"/>
        <v>0</v>
      </c>
      <c r="E121" s="98">
        <f t="shared" si="7"/>
        <v>0</v>
      </c>
      <c r="F121" s="98">
        <f t="shared" si="8"/>
        <v>0</v>
      </c>
    </row>
    <row r="122" spans="1:6" ht="18">
      <c r="A122" s="97">
        <v>108</v>
      </c>
      <c r="B122" s="98">
        <f t="shared" si="9"/>
        <v>0</v>
      </c>
      <c r="C122" s="96">
        <f t="shared" si="10"/>
        <v>0</v>
      </c>
      <c r="D122" s="98">
        <f t="shared" si="11"/>
        <v>0</v>
      </c>
      <c r="E122" s="98">
        <f t="shared" si="7"/>
        <v>0</v>
      </c>
      <c r="F122" s="98">
        <f t="shared" si="8"/>
        <v>0</v>
      </c>
    </row>
    <row r="123" spans="1:6" ht="18">
      <c r="A123" s="97">
        <v>109</v>
      </c>
      <c r="B123" s="98">
        <f t="shared" si="9"/>
        <v>0</v>
      </c>
      <c r="C123" s="96">
        <f t="shared" si="10"/>
        <v>0</v>
      </c>
      <c r="D123" s="98">
        <f t="shared" si="11"/>
        <v>0</v>
      </c>
      <c r="E123" s="98">
        <f t="shared" si="7"/>
        <v>0</v>
      </c>
      <c r="F123" s="98">
        <f t="shared" si="8"/>
        <v>0</v>
      </c>
    </row>
    <row r="124" spans="1:6" ht="18">
      <c r="A124" s="97">
        <v>110</v>
      </c>
      <c r="B124" s="98">
        <f t="shared" si="9"/>
        <v>0</v>
      </c>
      <c r="C124" s="96">
        <f t="shared" si="10"/>
        <v>0</v>
      </c>
      <c r="D124" s="98">
        <f t="shared" si="11"/>
        <v>0</v>
      </c>
      <c r="E124" s="98">
        <f t="shared" si="7"/>
        <v>0</v>
      </c>
      <c r="F124" s="98">
        <f t="shared" si="8"/>
        <v>0</v>
      </c>
    </row>
    <row r="125" spans="1:6" ht="18">
      <c r="A125" s="97">
        <v>111</v>
      </c>
      <c r="B125" s="98">
        <f t="shared" si="9"/>
        <v>0</v>
      </c>
      <c r="C125" s="96">
        <f t="shared" si="10"/>
        <v>0</v>
      </c>
      <c r="D125" s="98">
        <f t="shared" si="11"/>
        <v>0</v>
      </c>
      <c r="E125" s="98">
        <f t="shared" si="7"/>
        <v>0</v>
      </c>
      <c r="F125" s="98">
        <f t="shared" si="8"/>
        <v>0</v>
      </c>
    </row>
    <row r="126" spans="1:6" ht="18">
      <c r="A126" s="97">
        <v>112</v>
      </c>
      <c r="B126" s="98">
        <f t="shared" si="9"/>
        <v>0</v>
      </c>
      <c r="C126" s="96">
        <f t="shared" si="10"/>
        <v>0</v>
      </c>
      <c r="D126" s="98">
        <f t="shared" si="11"/>
        <v>0</v>
      </c>
      <c r="E126" s="98">
        <f t="shared" si="7"/>
        <v>0</v>
      </c>
      <c r="F126" s="98">
        <f t="shared" si="8"/>
        <v>0</v>
      </c>
    </row>
    <row r="127" spans="1:6" ht="18">
      <c r="A127" s="97">
        <v>113</v>
      </c>
      <c r="B127" s="98">
        <f t="shared" si="9"/>
        <v>0</v>
      </c>
      <c r="C127" s="96">
        <f t="shared" si="10"/>
        <v>0</v>
      </c>
      <c r="D127" s="98">
        <f t="shared" si="11"/>
        <v>0</v>
      </c>
      <c r="E127" s="98">
        <f t="shared" si="7"/>
        <v>0</v>
      </c>
      <c r="F127" s="98">
        <f t="shared" si="8"/>
        <v>0</v>
      </c>
    </row>
    <row r="128" spans="1:6" ht="18">
      <c r="A128" s="97">
        <v>114</v>
      </c>
      <c r="B128" s="98">
        <f t="shared" si="9"/>
        <v>0</v>
      </c>
      <c r="C128" s="96">
        <f t="shared" si="10"/>
        <v>0</v>
      </c>
      <c r="D128" s="98">
        <f t="shared" si="11"/>
        <v>0</v>
      </c>
      <c r="E128" s="98">
        <f t="shared" si="7"/>
        <v>0</v>
      </c>
      <c r="F128" s="98">
        <f t="shared" si="8"/>
        <v>0</v>
      </c>
    </row>
    <row r="129" spans="1:6" ht="18">
      <c r="A129" s="97">
        <v>115</v>
      </c>
      <c r="B129" s="98">
        <f t="shared" si="9"/>
        <v>0</v>
      </c>
      <c r="C129" s="96">
        <f t="shared" si="10"/>
        <v>0</v>
      </c>
      <c r="D129" s="98">
        <f t="shared" si="11"/>
        <v>0</v>
      </c>
      <c r="E129" s="98">
        <f t="shared" si="7"/>
        <v>0</v>
      </c>
      <c r="F129" s="98">
        <f t="shared" si="8"/>
        <v>0</v>
      </c>
    </row>
    <row r="130" spans="1:6" ht="18">
      <c r="A130" s="97">
        <v>116</v>
      </c>
      <c r="B130" s="98">
        <f t="shared" si="9"/>
        <v>0</v>
      </c>
      <c r="C130" s="96">
        <f t="shared" si="10"/>
        <v>0</v>
      </c>
      <c r="D130" s="98">
        <f t="shared" si="11"/>
        <v>0</v>
      </c>
      <c r="E130" s="98">
        <f t="shared" si="7"/>
        <v>0</v>
      </c>
      <c r="F130" s="98">
        <f t="shared" si="8"/>
        <v>0</v>
      </c>
    </row>
    <row r="131" spans="1:6" ht="18">
      <c r="A131" s="97">
        <v>117</v>
      </c>
      <c r="B131" s="98">
        <f t="shared" si="9"/>
        <v>0</v>
      </c>
      <c r="C131" s="96">
        <f t="shared" si="10"/>
        <v>0</v>
      </c>
      <c r="D131" s="98">
        <f t="shared" si="11"/>
        <v>0</v>
      </c>
      <c r="E131" s="98">
        <f t="shared" si="7"/>
        <v>0</v>
      </c>
      <c r="F131" s="98">
        <f t="shared" si="8"/>
        <v>0</v>
      </c>
    </row>
    <row r="132" spans="1:6" ht="18">
      <c r="A132" s="97">
        <v>118</v>
      </c>
      <c r="B132" s="98">
        <f t="shared" si="9"/>
        <v>0</v>
      </c>
      <c r="C132" s="96">
        <f t="shared" si="10"/>
        <v>0</v>
      </c>
      <c r="D132" s="98">
        <f t="shared" si="11"/>
        <v>0</v>
      </c>
      <c r="E132" s="98">
        <f t="shared" si="7"/>
        <v>0</v>
      </c>
      <c r="F132" s="98">
        <f t="shared" si="8"/>
        <v>0</v>
      </c>
    </row>
    <row r="133" spans="1:6" ht="18">
      <c r="A133" s="97">
        <v>119</v>
      </c>
      <c r="B133" s="98">
        <f t="shared" si="9"/>
        <v>0</v>
      </c>
      <c r="C133" s="96">
        <f t="shared" si="10"/>
        <v>0</v>
      </c>
      <c r="D133" s="98">
        <f t="shared" si="11"/>
        <v>0</v>
      </c>
      <c r="E133" s="98">
        <f t="shared" si="7"/>
        <v>0</v>
      </c>
      <c r="F133" s="98">
        <f t="shared" si="8"/>
        <v>0</v>
      </c>
    </row>
    <row r="134" spans="1:6" ht="18">
      <c r="A134" s="97">
        <v>120</v>
      </c>
      <c r="B134" s="98">
        <f t="shared" si="9"/>
        <v>0</v>
      </c>
      <c r="C134" s="96">
        <f t="shared" si="10"/>
        <v>0</v>
      </c>
      <c r="D134" s="98">
        <f t="shared" si="11"/>
        <v>0</v>
      </c>
      <c r="E134" s="98">
        <f t="shared" si="7"/>
        <v>0</v>
      </c>
      <c r="F134" s="98">
        <f t="shared" si="8"/>
        <v>0</v>
      </c>
    </row>
  </sheetData>
  <mergeCells count="2">
    <mergeCell ref="A1:F2"/>
    <mergeCell ref="A3:F3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75" workbookViewId="0">
      <selection activeCell="A54" sqref="A54:A103"/>
    </sheetView>
  </sheetViews>
  <sheetFormatPr baseColWidth="10" defaultColWidth="11" defaultRowHeight="18" x14ac:dyDescent="0"/>
  <cols>
    <col min="1" max="1" width="35.5" bestFit="1" customWidth="1"/>
  </cols>
  <sheetData>
    <row r="1" spans="1:1">
      <c r="A1" t="s">
        <v>10</v>
      </c>
    </row>
    <row r="2" spans="1:1">
      <c r="A2" t="s">
        <v>13</v>
      </c>
    </row>
    <row r="3" spans="1:1">
      <c r="A3" t="s">
        <v>12</v>
      </c>
    </row>
    <row r="5" spans="1:1">
      <c r="A5" t="s">
        <v>4</v>
      </c>
    </row>
    <row r="6" spans="1:1">
      <c r="A6" t="s">
        <v>18</v>
      </c>
    </row>
    <row r="7" spans="1:1">
      <c r="A7" t="s">
        <v>19</v>
      </c>
    </row>
    <row r="8" spans="1:1">
      <c r="A8" t="s">
        <v>2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s="18" t="s">
        <v>25</v>
      </c>
    </row>
    <row r="14" spans="1:1">
      <c r="A14" s="18" t="s">
        <v>44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s="18" t="s">
        <v>30</v>
      </c>
    </row>
    <row r="19" spans="1:1">
      <c r="A19" s="18" t="s">
        <v>31</v>
      </c>
    </row>
    <row r="20" spans="1:1">
      <c r="A20" t="s">
        <v>32</v>
      </c>
    </row>
    <row r="21" spans="1:1">
      <c r="A21" t="s">
        <v>3</v>
      </c>
    </row>
    <row r="22" spans="1:1">
      <c r="A22" t="s">
        <v>8</v>
      </c>
    </row>
    <row r="23" spans="1:1">
      <c r="A23" s="18" t="s">
        <v>34</v>
      </c>
    </row>
    <row r="24" spans="1:1">
      <c r="A24" s="18" t="s">
        <v>35</v>
      </c>
    </row>
    <row r="25" spans="1:1">
      <c r="A25" t="s">
        <v>36</v>
      </c>
    </row>
    <row r="26" spans="1:1">
      <c r="A26" t="s">
        <v>38</v>
      </c>
    </row>
    <row r="27" spans="1:1">
      <c r="A27" t="s">
        <v>9</v>
      </c>
    </row>
    <row r="28" spans="1:1">
      <c r="A28" t="s">
        <v>37</v>
      </c>
    </row>
    <row r="30" spans="1:1">
      <c r="A30" t="s">
        <v>94</v>
      </c>
    </row>
    <row r="31" spans="1:1">
      <c r="A31" t="s">
        <v>92</v>
      </c>
    </row>
    <row r="32" spans="1:1">
      <c r="A32" t="s">
        <v>90</v>
      </c>
    </row>
    <row r="33" spans="1:1">
      <c r="A33" t="s">
        <v>91</v>
      </c>
    </row>
    <row r="35" spans="1:1">
      <c r="A35" t="s">
        <v>45</v>
      </c>
    </row>
    <row r="36" spans="1:1">
      <c r="A36" t="s">
        <v>98</v>
      </c>
    </row>
    <row r="37" spans="1:1">
      <c r="A37" t="s">
        <v>46</v>
      </c>
    </row>
    <row r="39" spans="1:1">
      <c r="A39" t="s">
        <v>47</v>
      </c>
    </row>
    <row r="40" spans="1:1">
      <c r="A40" t="s">
        <v>48</v>
      </c>
    </row>
    <row r="42" spans="1:1">
      <c r="A42" t="s">
        <v>98</v>
      </c>
    </row>
    <row r="43" spans="1:1">
      <c r="A43" t="s">
        <v>59</v>
      </c>
    </row>
    <row r="44" spans="1:1">
      <c r="A44" t="s">
        <v>60</v>
      </c>
    </row>
    <row r="46" spans="1:1">
      <c r="A46" t="s">
        <v>61</v>
      </c>
    </row>
    <row r="48" spans="1:1">
      <c r="A48" t="s">
        <v>63</v>
      </c>
    </row>
    <row r="50" spans="1:13">
      <c r="A50" t="s">
        <v>64</v>
      </c>
    </row>
    <row r="52" spans="1:13">
      <c r="A52">
        <v>0</v>
      </c>
      <c r="B52">
        <v>1</v>
      </c>
      <c r="C52">
        <v>2</v>
      </c>
      <c r="D52">
        <v>3</v>
      </c>
      <c r="E52">
        <v>4</v>
      </c>
      <c r="F52">
        <v>5</v>
      </c>
      <c r="G52">
        <v>6</v>
      </c>
      <c r="H52">
        <v>7</v>
      </c>
      <c r="I52">
        <v>8</v>
      </c>
      <c r="J52">
        <v>9</v>
      </c>
      <c r="K52">
        <v>10</v>
      </c>
      <c r="L52">
        <v>11</v>
      </c>
      <c r="M52">
        <v>12</v>
      </c>
    </row>
    <row r="54" spans="1:13">
      <c r="A54">
        <v>1</v>
      </c>
    </row>
    <row r="55" spans="1:13">
      <c r="A55">
        <v>2</v>
      </c>
    </row>
    <row r="56" spans="1:13">
      <c r="A56">
        <v>3</v>
      </c>
    </row>
    <row r="57" spans="1:13">
      <c r="A57">
        <v>4</v>
      </c>
    </row>
    <row r="58" spans="1:13">
      <c r="A58">
        <v>5</v>
      </c>
    </row>
    <row r="59" spans="1:13">
      <c r="A59">
        <v>6</v>
      </c>
    </row>
    <row r="60" spans="1:13">
      <c r="A60">
        <v>7</v>
      </c>
    </row>
    <row r="61" spans="1:13">
      <c r="A61">
        <v>8</v>
      </c>
    </row>
    <row r="62" spans="1:13">
      <c r="A62">
        <v>9</v>
      </c>
    </row>
    <row r="63" spans="1:13">
      <c r="A63">
        <v>10</v>
      </c>
    </row>
    <row r="64" spans="1:13">
      <c r="A64">
        <v>11</v>
      </c>
    </row>
    <row r="65" spans="1:1">
      <c r="A65">
        <v>12</v>
      </c>
    </row>
    <row r="66" spans="1:1">
      <c r="A66">
        <v>13</v>
      </c>
    </row>
    <row r="67" spans="1:1">
      <c r="A67">
        <v>14</v>
      </c>
    </row>
    <row r="68" spans="1:1">
      <c r="A68">
        <v>15</v>
      </c>
    </row>
    <row r="69" spans="1:1">
      <c r="A69">
        <v>16</v>
      </c>
    </row>
    <row r="70" spans="1:1">
      <c r="A70">
        <v>17</v>
      </c>
    </row>
    <row r="71" spans="1:1">
      <c r="A71">
        <v>18</v>
      </c>
    </row>
    <row r="72" spans="1:1">
      <c r="A72">
        <v>19</v>
      </c>
    </row>
    <row r="73" spans="1:1">
      <c r="A73">
        <v>20</v>
      </c>
    </row>
    <row r="74" spans="1:1">
      <c r="A74">
        <v>21</v>
      </c>
    </row>
    <row r="75" spans="1:1">
      <c r="A75">
        <v>22</v>
      </c>
    </row>
    <row r="76" spans="1:1">
      <c r="A76">
        <v>23</v>
      </c>
    </row>
    <row r="77" spans="1:1">
      <c r="A77">
        <v>24</v>
      </c>
    </row>
    <row r="78" spans="1:1">
      <c r="A78">
        <v>25</v>
      </c>
    </row>
    <row r="79" spans="1:1">
      <c r="A79">
        <v>26</v>
      </c>
    </row>
    <row r="80" spans="1:1">
      <c r="A80">
        <v>27</v>
      </c>
    </row>
    <row r="81" spans="1:1">
      <c r="A81">
        <v>28</v>
      </c>
    </row>
    <row r="82" spans="1:1">
      <c r="A82">
        <v>29</v>
      </c>
    </row>
    <row r="83" spans="1:1">
      <c r="A83">
        <v>30</v>
      </c>
    </row>
    <row r="84" spans="1:1">
      <c r="A84">
        <v>31</v>
      </c>
    </row>
    <row r="85" spans="1:1">
      <c r="A85">
        <v>32</v>
      </c>
    </row>
    <row r="86" spans="1:1">
      <c r="A86">
        <v>33</v>
      </c>
    </row>
    <row r="87" spans="1:1">
      <c r="A87">
        <v>34</v>
      </c>
    </row>
    <row r="88" spans="1:1">
      <c r="A88">
        <v>35</v>
      </c>
    </row>
    <row r="89" spans="1:1">
      <c r="A89">
        <v>36</v>
      </c>
    </row>
    <row r="90" spans="1:1">
      <c r="A90">
        <v>37</v>
      </c>
    </row>
    <row r="91" spans="1:1">
      <c r="A91">
        <v>38</v>
      </c>
    </row>
    <row r="92" spans="1:1">
      <c r="A92">
        <v>39</v>
      </c>
    </row>
    <row r="93" spans="1:1">
      <c r="A93">
        <v>40</v>
      </c>
    </row>
    <row r="94" spans="1:1">
      <c r="A94">
        <v>41</v>
      </c>
    </row>
    <row r="95" spans="1:1">
      <c r="A95">
        <v>42</v>
      </c>
    </row>
    <row r="96" spans="1:1">
      <c r="A96">
        <v>43</v>
      </c>
    </row>
    <row r="97" spans="1:1">
      <c r="A97">
        <v>44</v>
      </c>
    </row>
    <row r="98" spans="1:1">
      <c r="A98">
        <v>45</v>
      </c>
    </row>
    <row r="99" spans="1:1">
      <c r="A99">
        <v>46</v>
      </c>
    </row>
    <row r="100" spans="1:1">
      <c r="A100">
        <v>47</v>
      </c>
    </row>
    <row r="101" spans="1:1">
      <c r="A101">
        <v>48</v>
      </c>
    </row>
    <row r="102" spans="1:1">
      <c r="A102">
        <v>49</v>
      </c>
    </row>
    <row r="103" spans="1:1">
      <c r="A103">
        <v>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2"/>
  </sheetPr>
  <dimension ref="A1:O41"/>
  <sheetViews>
    <sheetView zoomScale="98" zoomScaleNormal="98" zoomScalePageLayoutView="98" workbookViewId="0">
      <pane xSplit="13" ySplit="3" topLeftCell="N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baseColWidth="10" defaultColWidth="8.83203125" defaultRowHeight="18" x14ac:dyDescent="0"/>
  <cols>
    <col min="1" max="1" width="2" style="26" customWidth="1"/>
    <col min="2" max="2" width="32.33203125" style="26" bestFit="1" customWidth="1"/>
    <col min="3" max="14" width="13.6640625" style="31" customWidth="1"/>
  </cols>
  <sheetData>
    <row r="1" spans="1:15" ht="25.5" customHeight="1">
      <c r="A1" s="77" t="str">
        <f>Ledger!A1:H1</f>
        <v>Company Name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ht="18" customHeight="1">
      <c r="A2" s="79" t="s">
        <v>103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>
      <c r="C3" s="27" t="s">
        <v>66</v>
      </c>
      <c r="D3" s="27" t="s">
        <v>67</v>
      </c>
      <c r="E3" s="27" t="s">
        <v>68</v>
      </c>
      <c r="F3" s="27" t="s">
        <v>69</v>
      </c>
      <c r="G3" s="27" t="s">
        <v>70</v>
      </c>
      <c r="H3" s="27" t="s">
        <v>71</v>
      </c>
      <c r="I3" s="27" t="s">
        <v>72</v>
      </c>
      <c r="J3" s="27" t="s">
        <v>73</v>
      </c>
      <c r="K3" s="27" t="s">
        <v>74</v>
      </c>
      <c r="L3" s="27" t="s">
        <v>75</v>
      </c>
      <c r="M3" s="27" t="s">
        <v>76</v>
      </c>
      <c r="N3" s="27" t="s">
        <v>77</v>
      </c>
    </row>
    <row r="4" spans="1:15">
      <c r="B4" s="34" t="s">
        <v>83</v>
      </c>
      <c r="C4" s="35">
        <v>0</v>
      </c>
      <c r="D4" s="35">
        <f>C41</f>
        <v>0</v>
      </c>
      <c r="E4" s="35">
        <f t="shared" ref="E4:N4" si="0">D41</f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</row>
    <row r="6" spans="1:15">
      <c r="B6" s="39" t="s">
        <v>79</v>
      </c>
      <c r="C6" s="33">
        <f>ABS(SUMIFS(Ledger!$D:$D,Ledger!$I:$I,Classifications!B$52,Ledger!$H:$H,$B6))</f>
        <v>0</v>
      </c>
      <c r="D6" s="33">
        <f>ABS(SUMIFS(Ledger!$D:$D,Ledger!$I:$I,Classifications!C$52,Ledger!$H:$H,$B6))</f>
        <v>0</v>
      </c>
      <c r="E6" s="33">
        <f>ABS(SUMIFS(Ledger!$D:$D,Ledger!$I:$I,Classifications!D$52,Ledger!$H:$H,$B6))</f>
        <v>0</v>
      </c>
      <c r="F6" s="33">
        <f>ABS(SUMIFS(Ledger!$D:$D,Ledger!$I:$I,Classifications!E$52,Ledger!$H:$H,$B6))</f>
        <v>0</v>
      </c>
      <c r="G6" s="33">
        <f>ABS(SUMIFS(Ledger!$D:$D,Ledger!$I:$I,Classifications!F$52,Ledger!$H:$H,$B6))</f>
        <v>0</v>
      </c>
      <c r="H6" s="33">
        <f>ABS(SUMIFS(Ledger!$D:$D,Ledger!$I:$I,Classifications!G$52,Ledger!$H:$H,$B6))</f>
        <v>0</v>
      </c>
      <c r="I6" s="33">
        <f>ABS(SUMIFS(Ledger!$D:$D,Ledger!$I:$I,Classifications!H$52,Ledger!$H:$H,$B6))</f>
        <v>0</v>
      </c>
      <c r="J6" s="33">
        <f>ABS(SUMIFS(Ledger!$D:$D,Ledger!$I:$I,Classifications!I$52,Ledger!$H:$H,$B6))</f>
        <v>0</v>
      </c>
      <c r="K6" s="33">
        <f>ABS(SUMIFS(Ledger!$D:$D,Ledger!$I:$I,Classifications!J$52,Ledger!$H:$H,$B6))</f>
        <v>0</v>
      </c>
      <c r="L6" s="33">
        <f>ABS(SUMIFS(Ledger!$D:$D,Ledger!$I:$I,Classifications!K$52,Ledger!$H:$H,$B6))</f>
        <v>0</v>
      </c>
      <c r="M6" s="33">
        <f>ABS(SUMIFS(Ledger!$D:$D,Ledger!$I:$I,Classifications!L$52,Ledger!$H:$H,$B6))</f>
        <v>0</v>
      </c>
      <c r="N6" s="33">
        <f>ABS(SUMIFS(Ledger!$D:$D,Ledger!$I:$I,Classifications!M$52,Ledger!$H:$H,$B6))</f>
        <v>0</v>
      </c>
    </row>
    <row r="7" spans="1:15">
      <c r="B7" s="39" t="s">
        <v>78</v>
      </c>
      <c r="C7" s="33">
        <f>ABS(SUMIFS(Ledger!$E:$E,Ledger!$I:$I,Classifications!B$52,Ledger!$H:$H,$B7))</f>
        <v>0</v>
      </c>
      <c r="D7" s="33">
        <f>ABS(SUMIFS(Ledger!$E:$E,Ledger!$I:$I,Classifications!C$52,Ledger!$H:$H,$B7))</f>
        <v>0</v>
      </c>
      <c r="E7" s="33">
        <f>ABS(SUMIFS(Ledger!$E:$E,Ledger!$I:$I,Classifications!D$52,Ledger!$H:$H,$B7))</f>
        <v>0</v>
      </c>
      <c r="F7" s="33">
        <f>ABS(SUMIFS(Ledger!$E:$E,Ledger!$I:$I,Classifications!E$52,Ledger!$H:$H,$B7))</f>
        <v>0</v>
      </c>
      <c r="G7" s="33">
        <f>ABS(SUMIFS(Ledger!$E:$E,Ledger!$I:$I,Classifications!F$52,Ledger!$H:$H,$B7))</f>
        <v>0</v>
      </c>
      <c r="H7" s="33">
        <f>ABS(SUMIFS(Ledger!$E:$E,Ledger!$I:$I,Classifications!G$52,Ledger!$H:$H,$B7))</f>
        <v>0</v>
      </c>
      <c r="I7" s="33">
        <f>ABS(SUMIFS(Ledger!$E:$E,Ledger!$I:$I,Classifications!H$52,Ledger!$H:$H,$B7))</f>
        <v>0</v>
      </c>
      <c r="J7" s="33">
        <f>ABS(SUMIFS(Ledger!$E:$E,Ledger!$I:$I,Classifications!I$52,Ledger!$H:$H,$B7))</f>
        <v>0</v>
      </c>
      <c r="K7" s="33">
        <f>ABS(SUMIFS(Ledger!$E:$E,Ledger!$I:$I,Classifications!J$52,Ledger!$H:$H,$B7))</f>
        <v>0</v>
      </c>
      <c r="L7" s="33">
        <f>ABS(SUMIFS(Ledger!$E:$E,Ledger!$I:$I,Classifications!K$52,Ledger!$H:$H,$B7))</f>
        <v>0</v>
      </c>
      <c r="M7" s="33">
        <f>ABS(SUMIFS(Ledger!$E:$E,Ledger!$I:$I,Classifications!L$52,Ledger!$H:$H,$B7))</f>
        <v>0</v>
      </c>
      <c r="N7" s="33">
        <f>ABS(SUMIFS(Ledger!$E:$E,Ledger!$I:$I,Classifications!M$52,Ledger!$H:$H,$B7))</f>
        <v>0</v>
      </c>
    </row>
    <row r="8" spans="1:15">
      <c r="B8" s="32" t="s">
        <v>80</v>
      </c>
      <c r="C8" s="40">
        <f>C6-C7</f>
        <v>0</v>
      </c>
      <c r="D8" s="40">
        <f t="shared" ref="D8:N8" si="1">D6-D7</f>
        <v>0</v>
      </c>
      <c r="E8" s="40">
        <f t="shared" si="1"/>
        <v>0</v>
      </c>
      <c r="F8" s="40">
        <f t="shared" si="1"/>
        <v>0</v>
      </c>
      <c r="G8" s="40">
        <f t="shared" si="1"/>
        <v>0</v>
      </c>
      <c r="H8" s="40">
        <f t="shared" si="1"/>
        <v>0</v>
      </c>
      <c r="I8" s="40">
        <f t="shared" si="1"/>
        <v>0</v>
      </c>
      <c r="J8" s="40">
        <f t="shared" si="1"/>
        <v>0</v>
      </c>
      <c r="K8" s="40">
        <f t="shared" si="1"/>
        <v>0</v>
      </c>
      <c r="L8" s="40">
        <f t="shared" si="1"/>
        <v>0</v>
      </c>
      <c r="M8" s="40">
        <f t="shared" si="1"/>
        <v>0</v>
      </c>
      <c r="N8" s="40">
        <f t="shared" si="1"/>
        <v>0</v>
      </c>
    </row>
    <row r="10" spans="1:15">
      <c r="B10" s="29" t="s">
        <v>4</v>
      </c>
      <c r="C10" s="28">
        <f>ABS(SUMIFS(Ledger!$E:$E,Ledger!$I:$I,Classifications!B$52,Ledger!$H:$H,$B10))</f>
        <v>0</v>
      </c>
      <c r="D10" s="28">
        <f>ABS(SUMIFS(Ledger!$E:$E,Ledger!$I:$I,Classifications!C$52,Ledger!$H:$H,$B10))</f>
        <v>0</v>
      </c>
      <c r="E10" s="28">
        <f>ABS(SUMIFS(Ledger!$E:$E,Ledger!$I:$I,Classifications!D$52,Ledger!$H:$H,$B10))</f>
        <v>0</v>
      </c>
      <c r="F10" s="28">
        <f>ABS(SUMIFS(Ledger!$E:$E,Ledger!$I:$I,Classifications!E$52,Ledger!$H:$H,$B10))</f>
        <v>0</v>
      </c>
      <c r="G10" s="28">
        <f>ABS(SUMIFS(Ledger!$E:$E,Ledger!$I:$I,Classifications!F$52,Ledger!$H:$H,$B10))</f>
        <v>0</v>
      </c>
      <c r="H10" s="28">
        <f>ABS(SUMIFS(Ledger!$E:$E,Ledger!$I:$I,Classifications!G$52,Ledger!$H:$H,$B10))</f>
        <v>0</v>
      </c>
      <c r="I10" s="28">
        <f>ABS(SUMIFS(Ledger!$E:$E,Ledger!$I:$I,Classifications!H$52,Ledger!$H:$H,$B10))</f>
        <v>0</v>
      </c>
      <c r="J10" s="28">
        <f>ABS(SUMIFS(Ledger!$E:$E,Ledger!$I:$I,Classifications!I$52,Ledger!$H:$H,$B10))</f>
        <v>0</v>
      </c>
      <c r="K10" s="28">
        <f>ABS(SUMIFS(Ledger!$E:$E,Ledger!$I:$I,Classifications!J$52,Ledger!$H:$H,$B10))</f>
        <v>0</v>
      </c>
      <c r="L10" s="28">
        <f>ABS(SUMIFS(Ledger!$E:$E,Ledger!$I:$I,Classifications!K$52,Ledger!$H:$H,$B10))</f>
        <v>0</v>
      </c>
      <c r="M10" s="28">
        <f>ABS(SUMIFS(Ledger!$E:$E,Ledger!$I:$I,Classifications!L$52,Ledger!$H:$H,$B10))</f>
        <v>0</v>
      </c>
      <c r="N10" s="28">
        <f>ABS(SUMIFS(Ledger!$E:$E,Ledger!$I:$I,Classifications!M$52,Ledger!$H:$H,$B10))</f>
        <v>0</v>
      </c>
      <c r="O10" s="20"/>
    </row>
    <row r="11" spans="1:15">
      <c r="B11" s="29" t="s">
        <v>18</v>
      </c>
      <c r="C11" s="28">
        <f>ABS(SUMIFS(Ledger!$E:$E,Ledger!$I:$I,Classifications!B$52,Ledger!$H:$H,$B11))</f>
        <v>0</v>
      </c>
      <c r="D11" s="28">
        <f>ABS(SUMIFS(Ledger!$E:$E,Ledger!$I:$I,Classifications!C$52,Ledger!$H:$H,$B11))</f>
        <v>0</v>
      </c>
      <c r="E11" s="28">
        <f>ABS(SUMIFS(Ledger!$E:$E,Ledger!$I:$I,Classifications!D$52,Ledger!$H:$H,$B11))</f>
        <v>0</v>
      </c>
      <c r="F11" s="28">
        <f>ABS(SUMIFS(Ledger!$E:$E,Ledger!$I:$I,Classifications!E$52,Ledger!$H:$H,$B11))</f>
        <v>0</v>
      </c>
      <c r="G11" s="28">
        <f>ABS(SUMIFS(Ledger!$E:$E,Ledger!$I:$I,Classifications!F$52,Ledger!$H:$H,$B11))</f>
        <v>0</v>
      </c>
      <c r="H11" s="28">
        <f>ABS(SUMIFS(Ledger!$E:$E,Ledger!$I:$I,Classifications!G$52,Ledger!$H:$H,$B11))</f>
        <v>0</v>
      </c>
      <c r="I11" s="28">
        <f>ABS(SUMIFS(Ledger!$E:$E,Ledger!$I:$I,Classifications!H$52,Ledger!$H:$H,$B11))</f>
        <v>0</v>
      </c>
      <c r="J11" s="28">
        <f>ABS(SUMIFS(Ledger!$E:$E,Ledger!$I:$I,Classifications!I$52,Ledger!$H:$H,$B11))</f>
        <v>0</v>
      </c>
      <c r="K11" s="28">
        <f>ABS(SUMIFS(Ledger!$E:$E,Ledger!$I:$I,Classifications!J$52,Ledger!$H:$H,$B11))</f>
        <v>0</v>
      </c>
      <c r="L11" s="28">
        <f>ABS(SUMIFS(Ledger!$E:$E,Ledger!$I:$I,Classifications!K$52,Ledger!$H:$H,$B11))</f>
        <v>0</v>
      </c>
      <c r="M11" s="28">
        <f>ABS(SUMIFS(Ledger!$E:$E,Ledger!$I:$I,Classifications!L$52,Ledger!$H:$H,$B11))</f>
        <v>0</v>
      </c>
      <c r="N11" s="28">
        <f>ABS(SUMIFS(Ledger!$E:$E,Ledger!$I:$I,Classifications!M$52,Ledger!$H:$H,$B11))</f>
        <v>0</v>
      </c>
      <c r="O11" s="20"/>
    </row>
    <row r="12" spans="1:15">
      <c r="B12" s="29" t="s">
        <v>19</v>
      </c>
      <c r="C12" s="28">
        <f>ABS(SUMIFS(Ledger!$E:$E,Ledger!$I:$I,Classifications!B$52,Ledger!$H:$H,$B12))</f>
        <v>0</v>
      </c>
      <c r="D12" s="28">
        <f>ABS(SUMIFS(Ledger!$E:$E,Ledger!$I:$I,Classifications!C$52,Ledger!$H:$H,$B12))</f>
        <v>0</v>
      </c>
      <c r="E12" s="28">
        <f>ABS(SUMIFS(Ledger!$E:$E,Ledger!$I:$I,Classifications!D$52,Ledger!$H:$H,$B12))</f>
        <v>0</v>
      </c>
      <c r="F12" s="28">
        <f>ABS(SUMIFS(Ledger!$E:$E,Ledger!$I:$I,Classifications!E$52,Ledger!$H:$H,$B12))</f>
        <v>0</v>
      </c>
      <c r="G12" s="28">
        <f>ABS(SUMIFS(Ledger!$E:$E,Ledger!$I:$I,Classifications!F$52,Ledger!$H:$H,$B12))</f>
        <v>0</v>
      </c>
      <c r="H12" s="28">
        <f>ABS(SUMIFS(Ledger!$E:$E,Ledger!$I:$I,Classifications!G$52,Ledger!$H:$H,$B12))</f>
        <v>0</v>
      </c>
      <c r="I12" s="28">
        <f>ABS(SUMIFS(Ledger!$E:$E,Ledger!$I:$I,Classifications!H$52,Ledger!$H:$H,$B12))</f>
        <v>0</v>
      </c>
      <c r="J12" s="28">
        <f>ABS(SUMIFS(Ledger!$E:$E,Ledger!$I:$I,Classifications!I$52,Ledger!$H:$H,$B12))</f>
        <v>0</v>
      </c>
      <c r="K12" s="28">
        <f>ABS(SUMIFS(Ledger!$E:$E,Ledger!$I:$I,Classifications!J$52,Ledger!$H:$H,$B12))</f>
        <v>0</v>
      </c>
      <c r="L12" s="28">
        <f>ABS(SUMIFS(Ledger!$E:$E,Ledger!$I:$I,Classifications!K$52,Ledger!$H:$H,$B12))</f>
        <v>0</v>
      </c>
      <c r="M12" s="28">
        <f>ABS(SUMIFS(Ledger!$E:$E,Ledger!$I:$I,Classifications!L$52,Ledger!$H:$H,$B12))</f>
        <v>0</v>
      </c>
      <c r="N12" s="28">
        <f>ABS(SUMIFS(Ledger!$E:$E,Ledger!$I:$I,Classifications!M$52,Ledger!$H:$H,$B12))</f>
        <v>0</v>
      </c>
      <c r="O12" s="20"/>
    </row>
    <row r="13" spans="1:15">
      <c r="B13" s="29" t="s">
        <v>2</v>
      </c>
      <c r="C13" s="28">
        <f>ABS(SUMIFS(Ledger!$E:$E,Ledger!$I:$I,Classifications!B$52,Ledger!$H:$H,$B13))</f>
        <v>0</v>
      </c>
      <c r="D13" s="28">
        <f>ABS(SUMIFS(Ledger!$E:$E,Ledger!$I:$I,Classifications!C$52,Ledger!$H:$H,$B13))</f>
        <v>0</v>
      </c>
      <c r="E13" s="28">
        <f>ABS(SUMIFS(Ledger!$E:$E,Ledger!$I:$I,Classifications!D$52,Ledger!$H:$H,$B13))</f>
        <v>0</v>
      </c>
      <c r="F13" s="28">
        <f>ABS(SUMIFS(Ledger!$E:$E,Ledger!$I:$I,Classifications!E$52,Ledger!$H:$H,$B13))</f>
        <v>0</v>
      </c>
      <c r="G13" s="28">
        <f>ABS(SUMIFS(Ledger!$E:$E,Ledger!$I:$I,Classifications!F$52,Ledger!$H:$H,$B13))</f>
        <v>0</v>
      </c>
      <c r="H13" s="28">
        <f>ABS(SUMIFS(Ledger!$E:$E,Ledger!$I:$I,Classifications!G$52,Ledger!$H:$H,$B13))</f>
        <v>0</v>
      </c>
      <c r="I13" s="28">
        <f>ABS(SUMIFS(Ledger!$E:$E,Ledger!$I:$I,Classifications!H$52,Ledger!$H:$H,$B13))</f>
        <v>0</v>
      </c>
      <c r="J13" s="28">
        <f>ABS(SUMIFS(Ledger!$E:$E,Ledger!$I:$I,Classifications!I$52,Ledger!$H:$H,$B13))</f>
        <v>0</v>
      </c>
      <c r="K13" s="28">
        <f>ABS(SUMIFS(Ledger!$E:$E,Ledger!$I:$I,Classifications!J$52,Ledger!$H:$H,$B13))</f>
        <v>0</v>
      </c>
      <c r="L13" s="28">
        <f>ABS(SUMIFS(Ledger!$E:$E,Ledger!$I:$I,Classifications!K$52,Ledger!$H:$H,$B13))</f>
        <v>0</v>
      </c>
      <c r="M13" s="28">
        <f>ABS(SUMIFS(Ledger!$E:$E,Ledger!$I:$I,Classifications!L$52,Ledger!$H:$H,$B13))</f>
        <v>0</v>
      </c>
      <c r="N13" s="28">
        <f>ABS(SUMIFS(Ledger!$E:$E,Ledger!$I:$I,Classifications!M$52,Ledger!$H:$H,$B13))</f>
        <v>0</v>
      </c>
      <c r="O13" s="20"/>
    </row>
    <row r="14" spans="1:15">
      <c r="B14" s="29" t="s">
        <v>20</v>
      </c>
      <c r="C14" s="28">
        <f>ABS(SUMIFS(Ledger!$E:$E,Ledger!$I:$I,Classifications!B$52,Ledger!$H:$H,$B14))</f>
        <v>0</v>
      </c>
      <c r="D14" s="28">
        <f>ABS(SUMIFS(Ledger!$E:$E,Ledger!$I:$I,Classifications!C$52,Ledger!$H:$H,$B14))</f>
        <v>0</v>
      </c>
      <c r="E14" s="28">
        <f>ABS(SUMIFS(Ledger!$E:$E,Ledger!$I:$I,Classifications!D$52,Ledger!$H:$H,$B14))</f>
        <v>0</v>
      </c>
      <c r="F14" s="28">
        <f>ABS(SUMIFS(Ledger!$E:$E,Ledger!$I:$I,Classifications!E$52,Ledger!$H:$H,$B14))</f>
        <v>0</v>
      </c>
      <c r="G14" s="28">
        <f>ABS(SUMIFS(Ledger!$E:$E,Ledger!$I:$I,Classifications!F$52,Ledger!$H:$H,$B14))</f>
        <v>0</v>
      </c>
      <c r="H14" s="28">
        <f>ABS(SUMIFS(Ledger!$E:$E,Ledger!$I:$I,Classifications!G$52,Ledger!$H:$H,$B14))</f>
        <v>0</v>
      </c>
      <c r="I14" s="28">
        <f>ABS(SUMIFS(Ledger!$E:$E,Ledger!$I:$I,Classifications!H$52,Ledger!$H:$H,$B14))</f>
        <v>0</v>
      </c>
      <c r="J14" s="28">
        <f>ABS(SUMIFS(Ledger!$E:$E,Ledger!$I:$I,Classifications!I$52,Ledger!$H:$H,$B14))</f>
        <v>0</v>
      </c>
      <c r="K14" s="28">
        <f>ABS(SUMIFS(Ledger!$E:$E,Ledger!$I:$I,Classifications!J$52,Ledger!$H:$H,$B14))</f>
        <v>0</v>
      </c>
      <c r="L14" s="28">
        <f>ABS(SUMIFS(Ledger!$E:$E,Ledger!$I:$I,Classifications!K$52,Ledger!$H:$H,$B14))</f>
        <v>0</v>
      </c>
      <c r="M14" s="28">
        <f>ABS(SUMIFS(Ledger!$E:$E,Ledger!$I:$I,Classifications!L$52,Ledger!$H:$H,$B14))</f>
        <v>0</v>
      </c>
      <c r="N14" s="28">
        <f>ABS(SUMIFS(Ledger!$E:$E,Ledger!$I:$I,Classifications!M$52,Ledger!$H:$H,$B14))</f>
        <v>0</v>
      </c>
      <c r="O14" s="20"/>
    </row>
    <row r="15" spans="1:15">
      <c r="B15" s="29" t="s">
        <v>22</v>
      </c>
      <c r="C15" s="28">
        <f>ABS(SUMIFS(Ledger!$E:$E,Ledger!$I:$I,Classifications!B$52,Ledger!$H:$H,$B15))</f>
        <v>0</v>
      </c>
      <c r="D15" s="28">
        <f>ABS(SUMIFS(Ledger!$E:$E,Ledger!$I:$I,Classifications!C$52,Ledger!$H:$H,$B15))</f>
        <v>0</v>
      </c>
      <c r="E15" s="28">
        <f>ABS(SUMIFS(Ledger!$E:$E,Ledger!$I:$I,Classifications!D$52,Ledger!$H:$H,$B15))</f>
        <v>0</v>
      </c>
      <c r="F15" s="28">
        <f>ABS(SUMIFS(Ledger!$E:$E,Ledger!$I:$I,Classifications!E$52,Ledger!$H:$H,$B15))</f>
        <v>0</v>
      </c>
      <c r="G15" s="28">
        <f>ABS(SUMIFS(Ledger!$E:$E,Ledger!$I:$I,Classifications!F$52,Ledger!$H:$H,$B15))</f>
        <v>0</v>
      </c>
      <c r="H15" s="28">
        <f>ABS(SUMIFS(Ledger!$E:$E,Ledger!$I:$I,Classifications!G$52,Ledger!$H:$H,$B15))</f>
        <v>0</v>
      </c>
      <c r="I15" s="28">
        <f>ABS(SUMIFS(Ledger!$E:$E,Ledger!$I:$I,Classifications!H$52,Ledger!$H:$H,$B15))</f>
        <v>0</v>
      </c>
      <c r="J15" s="28">
        <f>ABS(SUMIFS(Ledger!$E:$E,Ledger!$I:$I,Classifications!I$52,Ledger!$H:$H,$B15))</f>
        <v>0</v>
      </c>
      <c r="K15" s="28">
        <f>ABS(SUMIFS(Ledger!$E:$E,Ledger!$I:$I,Classifications!J$52,Ledger!$H:$H,$B15))</f>
        <v>0</v>
      </c>
      <c r="L15" s="28">
        <f>ABS(SUMIFS(Ledger!$E:$E,Ledger!$I:$I,Classifications!K$52,Ledger!$H:$H,$B15))</f>
        <v>0</v>
      </c>
      <c r="M15" s="28">
        <f>ABS(SUMIFS(Ledger!$E:$E,Ledger!$I:$I,Classifications!L$52,Ledger!$H:$H,$B15))</f>
        <v>0</v>
      </c>
      <c r="N15" s="28">
        <f>ABS(SUMIFS(Ledger!$E:$E,Ledger!$I:$I,Classifications!M$52,Ledger!$H:$H,$B15))</f>
        <v>0</v>
      </c>
      <c r="O15" s="20"/>
    </row>
    <row r="16" spans="1:15">
      <c r="B16" s="29" t="s">
        <v>23</v>
      </c>
      <c r="C16" s="28">
        <f>ABS(SUMIFS(Ledger!$E:$E,Ledger!$I:$I,Classifications!B$52,Ledger!$H:$H,$B16))</f>
        <v>0</v>
      </c>
      <c r="D16" s="28">
        <f>ABS(SUMIFS(Ledger!$E:$E,Ledger!$I:$I,Classifications!C$52,Ledger!$H:$H,$B16))</f>
        <v>0</v>
      </c>
      <c r="E16" s="28">
        <f>ABS(SUMIFS(Ledger!$E:$E,Ledger!$I:$I,Classifications!D$52,Ledger!$H:$H,$B16))</f>
        <v>0</v>
      </c>
      <c r="F16" s="28">
        <f>ABS(SUMIFS(Ledger!$E:$E,Ledger!$I:$I,Classifications!E$52,Ledger!$H:$H,$B16))</f>
        <v>0</v>
      </c>
      <c r="G16" s="28">
        <f>ABS(SUMIFS(Ledger!$E:$E,Ledger!$I:$I,Classifications!F$52,Ledger!$H:$H,$B16))</f>
        <v>0</v>
      </c>
      <c r="H16" s="28">
        <f>ABS(SUMIFS(Ledger!$E:$E,Ledger!$I:$I,Classifications!G$52,Ledger!$H:$H,$B16))</f>
        <v>0</v>
      </c>
      <c r="I16" s="28">
        <f>ABS(SUMIFS(Ledger!$E:$E,Ledger!$I:$I,Classifications!H$52,Ledger!$H:$H,$B16))</f>
        <v>0</v>
      </c>
      <c r="J16" s="28">
        <f>ABS(SUMIFS(Ledger!$E:$E,Ledger!$I:$I,Classifications!I$52,Ledger!$H:$H,$B16))</f>
        <v>0</v>
      </c>
      <c r="K16" s="28">
        <f>ABS(SUMIFS(Ledger!$E:$E,Ledger!$I:$I,Classifications!J$52,Ledger!$H:$H,$B16))</f>
        <v>0</v>
      </c>
      <c r="L16" s="28">
        <f>ABS(SUMIFS(Ledger!$E:$E,Ledger!$I:$I,Classifications!K$52,Ledger!$H:$H,$B16))</f>
        <v>0</v>
      </c>
      <c r="M16" s="28">
        <f>ABS(SUMIFS(Ledger!$E:$E,Ledger!$I:$I,Classifications!L$52,Ledger!$H:$H,$B16))</f>
        <v>0</v>
      </c>
      <c r="N16" s="28">
        <f>ABS(SUMIFS(Ledger!$E:$E,Ledger!$I:$I,Classifications!M$52,Ledger!$H:$H,$B16))</f>
        <v>0</v>
      </c>
      <c r="O16" s="20"/>
    </row>
    <row r="17" spans="2:15">
      <c r="B17" s="30" t="s">
        <v>25</v>
      </c>
      <c r="C17" s="28">
        <f>ABS(SUMIFS(Ledger!$E:$E,Ledger!$I:$I,Classifications!B$52,Ledger!$H:$H,$B17))</f>
        <v>0</v>
      </c>
      <c r="D17" s="28">
        <f>ABS(SUMIFS(Ledger!$E:$E,Ledger!$I:$I,Classifications!C$52,Ledger!$H:$H,$B17))</f>
        <v>0</v>
      </c>
      <c r="E17" s="28">
        <f>ABS(SUMIFS(Ledger!$E:$E,Ledger!$I:$I,Classifications!D$52,Ledger!$H:$H,$B17))</f>
        <v>0</v>
      </c>
      <c r="F17" s="28">
        <f>ABS(SUMIFS(Ledger!$E:$E,Ledger!$I:$I,Classifications!E$52,Ledger!$H:$H,$B17))</f>
        <v>0</v>
      </c>
      <c r="G17" s="28">
        <f>ABS(SUMIFS(Ledger!$E:$E,Ledger!$I:$I,Classifications!F$52,Ledger!$H:$H,$B17))</f>
        <v>0</v>
      </c>
      <c r="H17" s="28">
        <f>ABS(SUMIFS(Ledger!$E:$E,Ledger!$I:$I,Classifications!G$52,Ledger!$H:$H,$B17))</f>
        <v>0</v>
      </c>
      <c r="I17" s="28">
        <f>ABS(SUMIFS(Ledger!$E:$E,Ledger!$I:$I,Classifications!H$52,Ledger!$H:$H,$B17))</f>
        <v>0</v>
      </c>
      <c r="J17" s="28">
        <f>ABS(SUMIFS(Ledger!$E:$E,Ledger!$I:$I,Classifications!I$52,Ledger!$H:$H,$B17))</f>
        <v>0</v>
      </c>
      <c r="K17" s="28">
        <f>ABS(SUMIFS(Ledger!$E:$E,Ledger!$I:$I,Classifications!J$52,Ledger!$H:$H,$B17))</f>
        <v>0</v>
      </c>
      <c r="L17" s="28">
        <f>ABS(SUMIFS(Ledger!$E:$E,Ledger!$I:$I,Classifications!K$52,Ledger!$H:$H,$B17))</f>
        <v>0</v>
      </c>
      <c r="M17" s="28">
        <f>ABS(SUMIFS(Ledger!$E:$E,Ledger!$I:$I,Classifications!L$52,Ledger!$H:$H,$B17))</f>
        <v>0</v>
      </c>
      <c r="N17" s="28">
        <f>ABS(SUMIFS(Ledger!$E:$E,Ledger!$I:$I,Classifications!M$52,Ledger!$H:$H,$B17))</f>
        <v>0</v>
      </c>
      <c r="O17" s="20"/>
    </row>
    <row r="18" spans="2:15">
      <c r="B18" s="30" t="s">
        <v>44</v>
      </c>
      <c r="C18" s="28">
        <f>ABS(SUMIFS(Ledger!$E:$E,Ledger!$I:$I,Classifications!B$52,Ledger!$H:$H,$B18))</f>
        <v>0</v>
      </c>
      <c r="D18" s="28">
        <f>ABS(SUMIFS(Ledger!$E:$E,Ledger!$I:$I,Classifications!C$52,Ledger!$H:$H,$B18))</f>
        <v>0</v>
      </c>
      <c r="E18" s="28">
        <f>ABS(SUMIFS(Ledger!$E:$E,Ledger!$I:$I,Classifications!D$52,Ledger!$H:$H,$B18))</f>
        <v>0</v>
      </c>
      <c r="F18" s="28">
        <f>ABS(SUMIFS(Ledger!$E:$E,Ledger!$I:$I,Classifications!E$52,Ledger!$H:$H,$B18))</f>
        <v>0</v>
      </c>
      <c r="G18" s="28">
        <f>ABS(SUMIFS(Ledger!$E:$E,Ledger!$I:$I,Classifications!F$52,Ledger!$H:$H,$B18))</f>
        <v>0</v>
      </c>
      <c r="H18" s="28">
        <f>ABS(SUMIFS(Ledger!$E:$E,Ledger!$I:$I,Classifications!G$52,Ledger!$H:$H,$B18))</f>
        <v>0</v>
      </c>
      <c r="I18" s="28">
        <f>ABS(SUMIFS(Ledger!$E:$E,Ledger!$I:$I,Classifications!H$52,Ledger!$H:$H,$B18))</f>
        <v>0</v>
      </c>
      <c r="J18" s="28">
        <f>ABS(SUMIFS(Ledger!$E:$E,Ledger!$I:$I,Classifications!I$52,Ledger!$H:$H,$B18))</f>
        <v>0</v>
      </c>
      <c r="K18" s="28">
        <f>ABS(SUMIFS(Ledger!$E:$E,Ledger!$I:$I,Classifications!J$52,Ledger!$H:$H,$B18))</f>
        <v>0</v>
      </c>
      <c r="L18" s="28">
        <f>ABS(SUMIFS(Ledger!$E:$E,Ledger!$I:$I,Classifications!K$52,Ledger!$H:$H,$B18))</f>
        <v>0</v>
      </c>
      <c r="M18" s="28">
        <f>ABS(SUMIFS(Ledger!$E:$E,Ledger!$I:$I,Classifications!L$52,Ledger!$H:$H,$B18))</f>
        <v>0</v>
      </c>
      <c r="N18" s="28">
        <f>ABS(SUMIFS(Ledger!$E:$E,Ledger!$I:$I,Classifications!M$52,Ledger!$H:$H,$B18))</f>
        <v>0</v>
      </c>
      <c r="O18" s="20"/>
    </row>
    <row r="19" spans="2:15">
      <c r="B19" s="29" t="s">
        <v>26</v>
      </c>
      <c r="C19" s="28">
        <f>ABS(SUMIFS(Ledger!$E:$E,Ledger!$I:$I,Classifications!B$52,Ledger!$H:$H,$B19))</f>
        <v>0</v>
      </c>
      <c r="D19" s="28">
        <f>ABS(SUMIFS(Ledger!$E:$E,Ledger!$I:$I,Classifications!C$52,Ledger!$H:$H,$B19))</f>
        <v>0</v>
      </c>
      <c r="E19" s="28">
        <f>ABS(SUMIFS(Ledger!$E:$E,Ledger!$I:$I,Classifications!D$52,Ledger!$H:$H,$B19))</f>
        <v>0</v>
      </c>
      <c r="F19" s="28">
        <f>ABS(SUMIFS(Ledger!$E:$E,Ledger!$I:$I,Classifications!E$52,Ledger!$H:$H,$B19))</f>
        <v>0</v>
      </c>
      <c r="G19" s="28">
        <f>ABS(SUMIFS(Ledger!$E:$E,Ledger!$I:$I,Classifications!F$52,Ledger!$H:$H,$B19))</f>
        <v>0</v>
      </c>
      <c r="H19" s="28">
        <f>ABS(SUMIFS(Ledger!$E:$E,Ledger!$I:$I,Classifications!G$52,Ledger!$H:$H,$B19))</f>
        <v>0</v>
      </c>
      <c r="I19" s="28">
        <f>ABS(SUMIFS(Ledger!$E:$E,Ledger!$I:$I,Classifications!H$52,Ledger!$H:$H,$B19))</f>
        <v>0</v>
      </c>
      <c r="J19" s="28">
        <f>ABS(SUMIFS(Ledger!$E:$E,Ledger!$I:$I,Classifications!I$52,Ledger!$H:$H,$B19))</f>
        <v>0</v>
      </c>
      <c r="K19" s="28">
        <f>ABS(SUMIFS(Ledger!$E:$E,Ledger!$I:$I,Classifications!J$52,Ledger!$H:$H,$B19))</f>
        <v>0</v>
      </c>
      <c r="L19" s="28">
        <f>ABS(SUMIFS(Ledger!$E:$E,Ledger!$I:$I,Classifications!K$52,Ledger!$H:$H,$B19))</f>
        <v>0</v>
      </c>
      <c r="M19" s="28">
        <f>ABS(SUMIFS(Ledger!$E:$E,Ledger!$I:$I,Classifications!L$52,Ledger!$H:$H,$B19))</f>
        <v>0</v>
      </c>
      <c r="N19" s="28">
        <f>ABS(SUMIFS(Ledger!$E:$E,Ledger!$I:$I,Classifications!M$52,Ledger!$H:$H,$B19))</f>
        <v>0</v>
      </c>
      <c r="O19" s="20"/>
    </row>
    <row r="20" spans="2:15">
      <c r="B20" s="29" t="s">
        <v>27</v>
      </c>
      <c r="C20" s="28">
        <f>ABS(SUMIFS(Ledger!$E:$E,Ledger!$I:$I,Classifications!B$52,Ledger!$H:$H,$B20))</f>
        <v>0</v>
      </c>
      <c r="D20" s="28">
        <f>ABS(SUMIFS(Ledger!$E:$E,Ledger!$I:$I,Classifications!C$52,Ledger!$H:$H,$B20))</f>
        <v>0</v>
      </c>
      <c r="E20" s="28">
        <f>ABS(SUMIFS(Ledger!$E:$E,Ledger!$I:$I,Classifications!D$52,Ledger!$H:$H,$B20))</f>
        <v>0</v>
      </c>
      <c r="F20" s="28">
        <f>ABS(SUMIFS(Ledger!$E:$E,Ledger!$I:$I,Classifications!E$52,Ledger!$H:$H,$B20))</f>
        <v>0</v>
      </c>
      <c r="G20" s="28">
        <f>ABS(SUMIFS(Ledger!$E:$E,Ledger!$I:$I,Classifications!F$52,Ledger!$H:$H,$B20))</f>
        <v>0</v>
      </c>
      <c r="H20" s="28">
        <f>ABS(SUMIFS(Ledger!$E:$E,Ledger!$I:$I,Classifications!G$52,Ledger!$H:$H,$B20))</f>
        <v>0</v>
      </c>
      <c r="I20" s="28">
        <f>ABS(SUMIFS(Ledger!$E:$E,Ledger!$I:$I,Classifications!H$52,Ledger!$H:$H,$B20))</f>
        <v>0</v>
      </c>
      <c r="J20" s="28">
        <f>ABS(SUMIFS(Ledger!$E:$E,Ledger!$I:$I,Classifications!I$52,Ledger!$H:$H,$B20))</f>
        <v>0</v>
      </c>
      <c r="K20" s="28">
        <f>ABS(SUMIFS(Ledger!$E:$E,Ledger!$I:$I,Classifications!J$52,Ledger!$H:$H,$B20))</f>
        <v>0</v>
      </c>
      <c r="L20" s="28">
        <f>ABS(SUMIFS(Ledger!$E:$E,Ledger!$I:$I,Classifications!K$52,Ledger!$H:$H,$B20))</f>
        <v>0</v>
      </c>
      <c r="M20" s="28">
        <f>ABS(SUMIFS(Ledger!$E:$E,Ledger!$I:$I,Classifications!L$52,Ledger!$H:$H,$B20))</f>
        <v>0</v>
      </c>
      <c r="N20" s="28">
        <f>ABS(SUMIFS(Ledger!$E:$E,Ledger!$I:$I,Classifications!M$52,Ledger!$H:$H,$B20))</f>
        <v>0</v>
      </c>
      <c r="O20" s="20"/>
    </row>
    <row r="21" spans="2:15">
      <c r="B21" s="29" t="s">
        <v>28</v>
      </c>
      <c r="C21" s="28">
        <f>ABS(SUMIFS(Ledger!$E:$E,Ledger!$I:$I,Classifications!B$52,Ledger!$H:$H,$B21))</f>
        <v>0</v>
      </c>
      <c r="D21" s="28">
        <f>ABS(SUMIFS(Ledger!$E:$E,Ledger!$I:$I,Classifications!C$52,Ledger!$H:$H,$B21))</f>
        <v>0</v>
      </c>
      <c r="E21" s="28">
        <f>ABS(SUMIFS(Ledger!$E:$E,Ledger!$I:$I,Classifications!D$52,Ledger!$H:$H,$B21))</f>
        <v>0</v>
      </c>
      <c r="F21" s="28">
        <f>ABS(SUMIFS(Ledger!$E:$E,Ledger!$I:$I,Classifications!E$52,Ledger!$H:$H,$B21))</f>
        <v>0</v>
      </c>
      <c r="G21" s="28">
        <f>ABS(SUMIFS(Ledger!$E:$E,Ledger!$I:$I,Classifications!F$52,Ledger!$H:$H,$B21))</f>
        <v>0</v>
      </c>
      <c r="H21" s="28">
        <f>ABS(SUMIFS(Ledger!$E:$E,Ledger!$I:$I,Classifications!G$52,Ledger!$H:$H,$B21))</f>
        <v>0</v>
      </c>
      <c r="I21" s="28">
        <f>ABS(SUMIFS(Ledger!$E:$E,Ledger!$I:$I,Classifications!H$52,Ledger!$H:$H,$B21))</f>
        <v>0</v>
      </c>
      <c r="J21" s="28">
        <f>ABS(SUMIFS(Ledger!$E:$E,Ledger!$I:$I,Classifications!I$52,Ledger!$H:$H,$B21))</f>
        <v>0</v>
      </c>
      <c r="K21" s="28">
        <f>ABS(SUMIFS(Ledger!$E:$E,Ledger!$I:$I,Classifications!J$52,Ledger!$H:$H,$B21))</f>
        <v>0</v>
      </c>
      <c r="L21" s="28">
        <f>ABS(SUMIFS(Ledger!$E:$E,Ledger!$I:$I,Classifications!K$52,Ledger!$H:$H,$B21))</f>
        <v>0</v>
      </c>
      <c r="M21" s="28">
        <f>ABS(SUMIFS(Ledger!$E:$E,Ledger!$I:$I,Classifications!L$52,Ledger!$H:$H,$B21))</f>
        <v>0</v>
      </c>
      <c r="N21" s="28">
        <f>ABS(SUMIFS(Ledger!$E:$E,Ledger!$I:$I,Classifications!M$52,Ledger!$H:$H,$B21))</f>
        <v>0</v>
      </c>
      <c r="O21" s="20"/>
    </row>
    <row r="22" spans="2:15">
      <c r="B22" s="30" t="s">
        <v>30</v>
      </c>
      <c r="C22" s="28">
        <f>ABS(SUMIFS(Ledger!$E:$E,Ledger!$I:$I,Classifications!B$52,Ledger!$H:$H,$B22))</f>
        <v>0</v>
      </c>
      <c r="D22" s="28">
        <f>ABS(SUMIFS(Ledger!$E:$E,Ledger!$I:$I,Classifications!C$52,Ledger!$H:$H,$B22))</f>
        <v>0</v>
      </c>
      <c r="E22" s="28">
        <f>ABS(SUMIFS(Ledger!$E:$E,Ledger!$I:$I,Classifications!D$52,Ledger!$H:$H,$B22))</f>
        <v>0</v>
      </c>
      <c r="F22" s="28">
        <f>ABS(SUMIFS(Ledger!$E:$E,Ledger!$I:$I,Classifications!E$52,Ledger!$H:$H,$B22))</f>
        <v>0</v>
      </c>
      <c r="G22" s="28">
        <f>ABS(SUMIFS(Ledger!$E:$E,Ledger!$I:$I,Classifications!F$52,Ledger!$H:$H,$B22))</f>
        <v>0</v>
      </c>
      <c r="H22" s="28">
        <f>ABS(SUMIFS(Ledger!$E:$E,Ledger!$I:$I,Classifications!G$52,Ledger!$H:$H,$B22))</f>
        <v>0</v>
      </c>
      <c r="I22" s="28">
        <f>ABS(SUMIFS(Ledger!$E:$E,Ledger!$I:$I,Classifications!H$52,Ledger!$H:$H,$B22))</f>
        <v>0</v>
      </c>
      <c r="J22" s="28">
        <f>ABS(SUMIFS(Ledger!$E:$E,Ledger!$I:$I,Classifications!I$52,Ledger!$H:$H,$B22))</f>
        <v>0</v>
      </c>
      <c r="K22" s="28">
        <f>ABS(SUMIFS(Ledger!$E:$E,Ledger!$I:$I,Classifications!J$52,Ledger!$H:$H,$B22))</f>
        <v>0</v>
      </c>
      <c r="L22" s="28">
        <f>ABS(SUMIFS(Ledger!$E:$E,Ledger!$I:$I,Classifications!K$52,Ledger!$H:$H,$B22))</f>
        <v>0</v>
      </c>
      <c r="M22" s="28">
        <f>ABS(SUMIFS(Ledger!$E:$E,Ledger!$I:$I,Classifications!L$52,Ledger!$H:$H,$B22))</f>
        <v>0</v>
      </c>
      <c r="N22" s="28">
        <f>ABS(SUMIFS(Ledger!$E:$E,Ledger!$I:$I,Classifications!M$52,Ledger!$H:$H,$B22))</f>
        <v>0</v>
      </c>
      <c r="O22" s="20"/>
    </row>
    <row r="23" spans="2:15">
      <c r="B23" s="30" t="s">
        <v>31</v>
      </c>
      <c r="C23" s="28">
        <f>ABS(SUMIFS(Ledger!$E:$E,Ledger!$I:$I,Classifications!B$52,Ledger!$H:$H,$B23))</f>
        <v>0</v>
      </c>
      <c r="D23" s="28">
        <f>ABS(SUMIFS(Ledger!$E:$E,Ledger!$I:$I,Classifications!C$52,Ledger!$H:$H,$B23))</f>
        <v>0</v>
      </c>
      <c r="E23" s="28">
        <f>ABS(SUMIFS(Ledger!$E:$E,Ledger!$I:$I,Classifications!D$52,Ledger!$H:$H,$B23))</f>
        <v>0</v>
      </c>
      <c r="F23" s="28">
        <f>ABS(SUMIFS(Ledger!$E:$E,Ledger!$I:$I,Classifications!E$52,Ledger!$H:$H,$B23))</f>
        <v>0</v>
      </c>
      <c r="G23" s="28">
        <f>ABS(SUMIFS(Ledger!$E:$E,Ledger!$I:$I,Classifications!F$52,Ledger!$H:$H,$B23))</f>
        <v>0</v>
      </c>
      <c r="H23" s="28">
        <f>ABS(SUMIFS(Ledger!$E:$E,Ledger!$I:$I,Classifications!G$52,Ledger!$H:$H,$B23))</f>
        <v>0</v>
      </c>
      <c r="I23" s="28">
        <f>ABS(SUMIFS(Ledger!$E:$E,Ledger!$I:$I,Classifications!H$52,Ledger!$H:$H,$B23))</f>
        <v>0</v>
      </c>
      <c r="J23" s="28">
        <f>ABS(SUMIFS(Ledger!$E:$E,Ledger!$I:$I,Classifications!I$52,Ledger!$H:$H,$B23))</f>
        <v>0</v>
      </c>
      <c r="K23" s="28">
        <f>ABS(SUMIFS(Ledger!$E:$E,Ledger!$I:$I,Classifications!J$52,Ledger!$H:$H,$B23))</f>
        <v>0</v>
      </c>
      <c r="L23" s="28">
        <f>ABS(SUMIFS(Ledger!$E:$E,Ledger!$I:$I,Classifications!K$52,Ledger!$H:$H,$B23))</f>
        <v>0</v>
      </c>
      <c r="M23" s="28">
        <f>ABS(SUMIFS(Ledger!$E:$E,Ledger!$I:$I,Classifications!L$52,Ledger!$H:$H,$B23))</f>
        <v>0</v>
      </c>
      <c r="N23" s="28">
        <f>ABS(SUMIFS(Ledger!$E:$E,Ledger!$I:$I,Classifications!M$52,Ledger!$H:$H,$B23))</f>
        <v>0</v>
      </c>
      <c r="O23" s="20"/>
    </row>
    <row r="24" spans="2:15">
      <c r="B24" s="29" t="s">
        <v>32</v>
      </c>
      <c r="C24" s="28">
        <f>ABS(SUMIFS(Ledger!$E:$E,Ledger!$I:$I,Classifications!B$52,Ledger!$H:$H,$B24))</f>
        <v>0</v>
      </c>
      <c r="D24" s="28">
        <f>ABS(SUMIFS(Ledger!$E:$E,Ledger!$I:$I,Classifications!C$52,Ledger!$H:$H,$B24))</f>
        <v>0</v>
      </c>
      <c r="E24" s="28">
        <f>ABS(SUMIFS(Ledger!$E:$E,Ledger!$I:$I,Classifications!D$52,Ledger!$H:$H,$B24))</f>
        <v>0</v>
      </c>
      <c r="F24" s="28">
        <f>ABS(SUMIFS(Ledger!$E:$E,Ledger!$I:$I,Classifications!E$52,Ledger!$H:$H,$B24))</f>
        <v>0</v>
      </c>
      <c r="G24" s="28">
        <f>ABS(SUMIFS(Ledger!$E:$E,Ledger!$I:$I,Classifications!F$52,Ledger!$H:$H,$B24))</f>
        <v>0</v>
      </c>
      <c r="H24" s="28">
        <f>ABS(SUMIFS(Ledger!$E:$E,Ledger!$I:$I,Classifications!G$52,Ledger!$H:$H,$B24))</f>
        <v>0</v>
      </c>
      <c r="I24" s="28">
        <f>ABS(SUMIFS(Ledger!$E:$E,Ledger!$I:$I,Classifications!H$52,Ledger!$H:$H,$B24))</f>
        <v>0</v>
      </c>
      <c r="J24" s="28">
        <f>ABS(SUMIFS(Ledger!$E:$E,Ledger!$I:$I,Classifications!I$52,Ledger!$H:$H,$B24))</f>
        <v>0</v>
      </c>
      <c r="K24" s="28">
        <f>ABS(SUMIFS(Ledger!$E:$E,Ledger!$I:$I,Classifications!J$52,Ledger!$H:$H,$B24))</f>
        <v>0</v>
      </c>
      <c r="L24" s="28">
        <f>ABS(SUMIFS(Ledger!$E:$E,Ledger!$I:$I,Classifications!K$52,Ledger!$H:$H,$B24))</f>
        <v>0</v>
      </c>
      <c r="M24" s="28">
        <f>ABS(SUMIFS(Ledger!$E:$E,Ledger!$I:$I,Classifications!L$52,Ledger!$H:$H,$B24))</f>
        <v>0</v>
      </c>
      <c r="N24" s="28">
        <f>ABS(SUMIFS(Ledger!$E:$E,Ledger!$I:$I,Classifications!M$52,Ledger!$H:$H,$B24))</f>
        <v>0</v>
      </c>
      <c r="O24" s="20"/>
    </row>
    <row r="25" spans="2:15">
      <c r="B25" s="29" t="s">
        <v>3</v>
      </c>
      <c r="C25" s="28">
        <f>ABS(SUMIFS(Ledger!$E:$E,Ledger!$I:$I,Classifications!B$52,Ledger!$H:$H,$B25))</f>
        <v>0</v>
      </c>
      <c r="D25" s="28">
        <f>ABS(SUMIFS(Ledger!$E:$E,Ledger!$I:$I,Classifications!C$52,Ledger!$H:$H,$B25))</f>
        <v>0</v>
      </c>
      <c r="E25" s="28">
        <f>ABS(SUMIFS(Ledger!$E:$E,Ledger!$I:$I,Classifications!D$52,Ledger!$H:$H,$B25))</f>
        <v>0</v>
      </c>
      <c r="F25" s="28">
        <f>ABS(SUMIFS(Ledger!$E:$E,Ledger!$I:$I,Classifications!E$52,Ledger!$H:$H,$B25))</f>
        <v>0</v>
      </c>
      <c r="G25" s="28">
        <f>ABS(SUMIFS(Ledger!$E:$E,Ledger!$I:$I,Classifications!F$52,Ledger!$H:$H,$B25))</f>
        <v>0</v>
      </c>
      <c r="H25" s="28">
        <f>ABS(SUMIFS(Ledger!$E:$E,Ledger!$I:$I,Classifications!G$52,Ledger!$H:$H,$B25))</f>
        <v>0</v>
      </c>
      <c r="I25" s="28">
        <f>ABS(SUMIFS(Ledger!$E:$E,Ledger!$I:$I,Classifications!H$52,Ledger!$H:$H,$B25))</f>
        <v>0</v>
      </c>
      <c r="J25" s="28">
        <f>ABS(SUMIFS(Ledger!$E:$E,Ledger!$I:$I,Classifications!I$52,Ledger!$H:$H,$B25))</f>
        <v>0</v>
      </c>
      <c r="K25" s="28">
        <f>ABS(SUMIFS(Ledger!$E:$E,Ledger!$I:$I,Classifications!J$52,Ledger!$H:$H,$B25))</f>
        <v>0</v>
      </c>
      <c r="L25" s="28">
        <f>ABS(SUMIFS(Ledger!$E:$E,Ledger!$I:$I,Classifications!K$52,Ledger!$H:$H,$B25))</f>
        <v>0</v>
      </c>
      <c r="M25" s="28">
        <f>ABS(SUMIFS(Ledger!$E:$E,Ledger!$I:$I,Classifications!L$52,Ledger!$H:$H,$B25))</f>
        <v>0</v>
      </c>
      <c r="N25" s="28">
        <f>ABS(SUMIFS(Ledger!$E:$E,Ledger!$I:$I,Classifications!M$52,Ledger!$H:$H,$B25))</f>
        <v>0</v>
      </c>
      <c r="O25" s="20"/>
    </row>
    <row r="26" spans="2:15">
      <c r="B26" s="29" t="s">
        <v>8</v>
      </c>
      <c r="C26" s="28">
        <f>ABS(SUMIFS(Ledger!$E:$E,Ledger!$I:$I,Classifications!B$52,Ledger!$H:$H,$B26))</f>
        <v>0</v>
      </c>
      <c r="D26" s="28">
        <f>ABS(SUMIFS(Ledger!$E:$E,Ledger!$I:$I,Classifications!C$52,Ledger!$H:$H,$B26))</f>
        <v>0</v>
      </c>
      <c r="E26" s="28">
        <f>ABS(SUMIFS(Ledger!$E:$E,Ledger!$I:$I,Classifications!D$52,Ledger!$H:$H,$B26))</f>
        <v>0</v>
      </c>
      <c r="F26" s="28">
        <f>ABS(SUMIFS(Ledger!$E:$E,Ledger!$I:$I,Classifications!E$52,Ledger!$H:$H,$B26))</f>
        <v>0</v>
      </c>
      <c r="G26" s="28">
        <f>ABS(SUMIFS(Ledger!$E:$E,Ledger!$I:$I,Classifications!F$52,Ledger!$H:$H,$B26))</f>
        <v>0</v>
      </c>
      <c r="H26" s="28">
        <f>ABS(SUMIFS(Ledger!$E:$E,Ledger!$I:$I,Classifications!G$52,Ledger!$H:$H,$B26))</f>
        <v>0</v>
      </c>
      <c r="I26" s="28">
        <f>ABS(SUMIFS(Ledger!$E:$E,Ledger!$I:$I,Classifications!H$52,Ledger!$H:$H,$B26))</f>
        <v>0</v>
      </c>
      <c r="J26" s="28">
        <f>ABS(SUMIFS(Ledger!$E:$E,Ledger!$I:$I,Classifications!I$52,Ledger!$H:$H,$B26))</f>
        <v>0</v>
      </c>
      <c r="K26" s="28">
        <f>ABS(SUMIFS(Ledger!$E:$E,Ledger!$I:$I,Classifications!J$52,Ledger!$H:$H,$B26))</f>
        <v>0</v>
      </c>
      <c r="L26" s="28">
        <f>ABS(SUMIFS(Ledger!$E:$E,Ledger!$I:$I,Classifications!K$52,Ledger!$H:$H,$B26))</f>
        <v>0</v>
      </c>
      <c r="M26" s="28">
        <f>ABS(SUMIFS(Ledger!$E:$E,Ledger!$I:$I,Classifications!L$52,Ledger!$H:$H,$B26))</f>
        <v>0</v>
      </c>
      <c r="N26" s="28">
        <f>ABS(SUMIFS(Ledger!$E:$E,Ledger!$I:$I,Classifications!M$52,Ledger!$H:$H,$B26))</f>
        <v>0</v>
      </c>
      <c r="O26" s="20"/>
    </row>
    <row r="27" spans="2:15">
      <c r="B27" s="30" t="s">
        <v>34</v>
      </c>
      <c r="C27" s="28">
        <f>ABS(SUMIFS(Ledger!$E:$E,Ledger!$I:$I,Classifications!B$52,Ledger!$H:$H,$B27))</f>
        <v>0</v>
      </c>
      <c r="D27" s="28">
        <f>ABS(SUMIFS(Ledger!$E:$E,Ledger!$I:$I,Classifications!C$52,Ledger!$H:$H,$B27))</f>
        <v>0</v>
      </c>
      <c r="E27" s="28">
        <f>ABS(SUMIFS(Ledger!$E:$E,Ledger!$I:$I,Classifications!D$52,Ledger!$H:$H,$B27))</f>
        <v>0</v>
      </c>
      <c r="F27" s="28">
        <f>ABS(SUMIFS(Ledger!$E:$E,Ledger!$I:$I,Classifications!E$52,Ledger!$H:$H,$B27))</f>
        <v>0</v>
      </c>
      <c r="G27" s="28">
        <f>ABS(SUMIFS(Ledger!$E:$E,Ledger!$I:$I,Classifications!F$52,Ledger!$H:$H,$B27))</f>
        <v>0</v>
      </c>
      <c r="H27" s="28">
        <f>ABS(SUMIFS(Ledger!$E:$E,Ledger!$I:$I,Classifications!G$52,Ledger!$H:$H,$B27))</f>
        <v>0</v>
      </c>
      <c r="I27" s="28">
        <f>ABS(SUMIFS(Ledger!$E:$E,Ledger!$I:$I,Classifications!H$52,Ledger!$H:$H,$B27))</f>
        <v>0</v>
      </c>
      <c r="J27" s="28">
        <f>ABS(SUMIFS(Ledger!$E:$E,Ledger!$I:$I,Classifications!I$52,Ledger!$H:$H,$B27))</f>
        <v>0</v>
      </c>
      <c r="K27" s="28">
        <f>ABS(SUMIFS(Ledger!$E:$E,Ledger!$I:$I,Classifications!J$52,Ledger!$H:$H,$B27))</f>
        <v>0</v>
      </c>
      <c r="L27" s="28">
        <f>ABS(SUMIFS(Ledger!$E:$E,Ledger!$I:$I,Classifications!K$52,Ledger!$H:$H,$B27))</f>
        <v>0</v>
      </c>
      <c r="M27" s="28">
        <f>ABS(SUMIFS(Ledger!$E:$E,Ledger!$I:$I,Classifications!L$52,Ledger!$H:$H,$B27))</f>
        <v>0</v>
      </c>
      <c r="N27" s="28">
        <f>ABS(SUMIFS(Ledger!$E:$E,Ledger!$I:$I,Classifications!M$52,Ledger!$H:$H,$B27))</f>
        <v>0</v>
      </c>
      <c r="O27" s="20"/>
    </row>
    <row r="28" spans="2:15">
      <c r="B28" s="30" t="s">
        <v>97</v>
      </c>
      <c r="C28" s="28">
        <f>ABS(SUMIFS(Ledger!$E:$E,Ledger!$I:$I,Classifications!B$52,Ledger!$H:$H,$B28))</f>
        <v>0</v>
      </c>
      <c r="D28" s="28">
        <f>ABS(SUMIFS(Ledger!$E:$E,Ledger!$I:$I,Classifications!C$52,Ledger!$H:$H,$B28))</f>
        <v>0</v>
      </c>
      <c r="E28" s="28">
        <f>ABS(SUMIFS(Ledger!$E:$E,Ledger!$I:$I,Classifications!D$52,Ledger!$H:$H,$B28))</f>
        <v>0</v>
      </c>
      <c r="F28" s="28">
        <f>ABS(SUMIFS(Ledger!$E:$E,Ledger!$I:$I,Classifications!E$52,Ledger!$H:$H,$B28))</f>
        <v>0</v>
      </c>
      <c r="G28" s="28">
        <f>ABS(SUMIFS(Ledger!$E:$E,Ledger!$I:$I,Classifications!F$52,Ledger!$H:$H,$B28))</f>
        <v>0</v>
      </c>
      <c r="H28" s="28">
        <f>ABS(SUMIFS(Ledger!$E:$E,Ledger!$I:$I,Classifications!G$52,Ledger!$H:$H,$B28))</f>
        <v>0</v>
      </c>
      <c r="I28" s="28">
        <f>ABS(SUMIFS(Ledger!$E:$E,Ledger!$I:$I,Classifications!H$52,Ledger!$H:$H,$B28))</f>
        <v>0</v>
      </c>
      <c r="J28" s="28">
        <f>ABS(SUMIFS(Ledger!$E:$E,Ledger!$I:$I,Classifications!I$52,Ledger!$H:$H,$B28))</f>
        <v>0</v>
      </c>
      <c r="K28" s="28">
        <f>ABS(SUMIFS(Ledger!$E:$E,Ledger!$I:$I,Classifications!J$52,Ledger!$H:$H,$B28))</f>
        <v>0</v>
      </c>
      <c r="L28" s="28">
        <f>ABS(SUMIFS(Ledger!$E:$E,Ledger!$I:$I,Classifications!K$52,Ledger!$H:$H,$B28))</f>
        <v>0</v>
      </c>
      <c r="M28" s="28">
        <f>ABS(SUMIFS(Ledger!$E:$E,Ledger!$I:$I,Classifications!L$52,Ledger!$H:$H,$B28))</f>
        <v>0</v>
      </c>
      <c r="N28" s="28">
        <f>ABS(SUMIFS(Ledger!$E:$E,Ledger!$I:$I,Classifications!M$52,Ledger!$H:$H,$B28))</f>
        <v>0</v>
      </c>
      <c r="O28" s="20"/>
    </row>
    <row r="29" spans="2:15">
      <c r="B29" s="29" t="s">
        <v>36</v>
      </c>
      <c r="C29" s="28">
        <f>ABS(SUMIFS(Ledger!$E:$E,Ledger!$I:$I,Classifications!B$52,Ledger!$H:$H,$B29))</f>
        <v>0</v>
      </c>
      <c r="D29" s="28">
        <f>ABS(SUMIFS(Ledger!$E:$E,Ledger!$I:$I,Classifications!C$52,Ledger!$H:$H,$B29))</f>
        <v>0</v>
      </c>
      <c r="E29" s="28">
        <f>ABS(SUMIFS(Ledger!$E:$E,Ledger!$I:$I,Classifications!D$52,Ledger!$H:$H,$B29))</f>
        <v>0</v>
      </c>
      <c r="F29" s="28">
        <f>ABS(SUMIFS(Ledger!$E:$E,Ledger!$I:$I,Classifications!E$52,Ledger!$H:$H,$B29))</f>
        <v>0</v>
      </c>
      <c r="G29" s="28">
        <f>ABS(SUMIFS(Ledger!$E:$E,Ledger!$I:$I,Classifications!F$52,Ledger!$H:$H,$B29))</f>
        <v>0</v>
      </c>
      <c r="H29" s="28">
        <f>ABS(SUMIFS(Ledger!$E:$E,Ledger!$I:$I,Classifications!G$52,Ledger!$H:$H,$B29))</f>
        <v>0</v>
      </c>
      <c r="I29" s="28">
        <f>ABS(SUMIFS(Ledger!$E:$E,Ledger!$I:$I,Classifications!H$52,Ledger!$H:$H,$B29))</f>
        <v>0</v>
      </c>
      <c r="J29" s="28">
        <f>ABS(SUMIFS(Ledger!$E:$E,Ledger!$I:$I,Classifications!I$52,Ledger!$H:$H,$B29))</f>
        <v>0</v>
      </c>
      <c r="K29" s="28">
        <f>ABS(SUMIFS(Ledger!$E:$E,Ledger!$I:$I,Classifications!J$52,Ledger!$H:$H,$B29))</f>
        <v>0</v>
      </c>
      <c r="L29" s="28">
        <f>ABS(SUMIFS(Ledger!$E:$E,Ledger!$I:$I,Classifications!K$52,Ledger!$H:$H,$B29))</f>
        <v>0</v>
      </c>
      <c r="M29" s="28">
        <f>ABS(SUMIFS(Ledger!$E:$E,Ledger!$I:$I,Classifications!L$52,Ledger!$H:$H,$B29))</f>
        <v>0</v>
      </c>
      <c r="N29" s="28">
        <f>ABS(SUMIFS(Ledger!$E:$E,Ledger!$I:$I,Classifications!M$52,Ledger!$H:$H,$B29))</f>
        <v>0</v>
      </c>
      <c r="O29" s="20"/>
    </row>
    <row r="30" spans="2:15">
      <c r="B30" s="29" t="s">
        <v>93</v>
      </c>
      <c r="C30" s="28">
        <f>ABS(SUMIFS(Ledger!$E:$E,Ledger!$I:$I,Classifications!B$52,Ledger!$H:$H,$B30))</f>
        <v>0</v>
      </c>
      <c r="D30" s="28">
        <f>ABS(SUMIFS(Ledger!$E:$E,Ledger!$I:$I,Classifications!C$52,Ledger!$H:$H,$B30))</f>
        <v>0</v>
      </c>
      <c r="E30" s="28">
        <f>ABS(SUMIFS(Ledger!$E:$E,Ledger!$I:$I,Classifications!D$52,Ledger!$H:$H,$B30))</f>
        <v>0</v>
      </c>
      <c r="F30" s="28">
        <f>ABS(SUMIFS(Ledger!$E:$E,Ledger!$I:$I,Classifications!E$52,Ledger!$H:$H,$B30))</f>
        <v>0</v>
      </c>
      <c r="G30" s="28">
        <f>ABS(SUMIFS(Ledger!$E:$E,Ledger!$I:$I,Classifications!F$52,Ledger!$H:$H,$B30))</f>
        <v>0</v>
      </c>
      <c r="H30" s="28">
        <f>ABS(SUMIFS(Ledger!$E:$E,Ledger!$I:$I,Classifications!G$52,Ledger!$H:$H,$B30))</f>
        <v>0</v>
      </c>
      <c r="I30" s="28">
        <f>ABS(SUMIFS(Ledger!$E:$E,Ledger!$I:$I,Classifications!H$52,Ledger!$H:$H,$B30))</f>
        <v>0</v>
      </c>
      <c r="J30" s="28">
        <f>ABS(SUMIFS(Ledger!$E:$E,Ledger!$I:$I,Classifications!I$52,Ledger!$H:$H,$B30))</f>
        <v>0</v>
      </c>
      <c r="K30" s="28">
        <f>ABS(SUMIFS(Ledger!$E:$E,Ledger!$I:$I,Classifications!J$52,Ledger!$H:$H,$B30))</f>
        <v>0</v>
      </c>
      <c r="L30" s="28">
        <f>ABS(SUMIFS(Ledger!$E:$E,Ledger!$I:$I,Classifications!K$52,Ledger!$H:$H,$B30))</f>
        <v>0</v>
      </c>
      <c r="M30" s="28">
        <f>ABS(SUMIFS(Ledger!$E:$E,Ledger!$I:$I,Classifications!L$52,Ledger!$H:$H,$B30))</f>
        <v>0</v>
      </c>
      <c r="N30" s="28">
        <f>ABS(SUMIFS(Ledger!$E:$E,Ledger!$I:$I,Classifications!M$52,Ledger!$H:$H,$B30))</f>
        <v>0</v>
      </c>
      <c r="O30" s="20"/>
    </row>
    <row r="31" spans="2:15">
      <c r="B31" s="29" t="s">
        <v>9</v>
      </c>
      <c r="C31" s="28">
        <f>ABS(SUMIFS(Ledger!$E:$E,Ledger!$I:$I,Classifications!B$52,Ledger!$H:$H,$B31))</f>
        <v>0</v>
      </c>
      <c r="D31" s="28">
        <f>ABS(SUMIFS(Ledger!$E:$E,Ledger!$I:$I,Classifications!C$52,Ledger!$H:$H,$B31))</f>
        <v>0</v>
      </c>
      <c r="E31" s="28">
        <f>ABS(SUMIFS(Ledger!$E:$E,Ledger!$I:$I,Classifications!D$52,Ledger!$H:$H,$B31))</f>
        <v>0</v>
      </c>
      <c r="F31" s="28">
        <f>ABS(SUMIFS(Ledger!$E:$E,Ledger!$I:$I,Classifications!E$52,Ledger!$H:$H,$B31))</f>
        <v>0</v>
      </c>
      <c r="G31" s="28">
        <f>ABS(SUMIFS(Ledger!$E:$E,Ledger!$I:$I,Classifications!F$52,Ledger!$H:$H,$B31))</f>
        <v>0</v>
      </c>
      <c r="H31" s="28">
        <f>ABS(SUMIFS(Ledger!$E:$E,Ledger!$I:$I,Classifications!G$52,Ledger!$H:$H,$B31))</f>
        <v>0</v>
      </c>
      <c r="I31" s="28">
        <f>ABS(SUMIFS(Ledger!$E:$E,Ledger!$I:$I,Classifications!H$52,Ledger!$H:$H,$B31))</f>
        <v>0</v>
      </c>
      <c r="J31" s="28">
        <f>ABS(SUMIFS(Ledger!$E:$E,Ledger!$I:$I,Classifications!I$52,Ledger!$H:$H,$B31))</f>
        <v>0</v>
      </c>
      <c r="K31" s="28">
        <f>ABS(SUMIFS(Ledger!$E:$E,Ledger!$I:$I,Classifications!J$52,Ledger!$H:$H,$B31))</f>
        <v>0</v>
      </c>
      <c r="L31" s="28">
        <f>ABS(SUMIFS(Ledger!$E:$E,Ledger!$I:$I,Classifications!K$52,Ledger!$H:$H,$B31))</f>
        <v>0</v>
      </c>
      <c r="M31" s="28">
        <f>ABS(SUMIFS(Ledger!$E:$E,Ledger!$I:$I,Classifications!L$52,Ledger!$H:$H,$B31))</f>
        <v>0</v>
      </c>
      <c r="N31" s="28">
        <f>ABS(SUMIFS(Ledger!$E:$E,Ledger!$I:$I,Classifications!M$52,Ledger!$H:$H,$B31))</f>
        <v>0</v>
      </c>
      <c r="O31" s="20"/>
    </row>
    <row r="32" spans="2:15">
      <c r="B32" s="29" t="s">
        <v>37</v>
      </c>
      <c r="C32" s="28">
        <f>ABS(SUMIFS(Ledger!$E:$E,Ledger!$I:$I,Classifications!B$52,Ledger!$H:$H,$B32))</f>
        <v>0</v>
      </c>
      <c r="D32" s="28">
        <f>ABS(SUMIFS(Ledger!$E:$E,Ledger!$I:$I,Classifications!C$52,Ledger!$H:$H,$B32))</f>
        <v>0</v>
      </c>
      <c r="E32" s="28">
        <f>ABS(SUMIFS(Ledger!$E:$E,Ledger!$I:$I,Classifications!D$52,Ledger!$H:$H,$B32))</f>
        <v>0</v>
      </c>
      <c r="F32" s="28">
        <f>ABS(SUMIFS(Ledger!$E:$E,Ledger!$I:$I,Classifications!E$52,Ledger!$H:$H,$B32))</f>
        <v>0</v>
      </c>
      <c r="G32" s="28">
        <f>ABS(SUMIFS(Ledger!$E:$E,Ledger!$I:$I,Classifications!F$52,Ledger!$H:$H,$B32))</f>
        <v>0</v>
      </c>
      <c r="H32" s="28">
        <f>ABS(SUMIFS(Ledger!$E:$E,Ledger!$I:$I,Classifications!G$52,Ledger!$H:$H,$B32))</f>
        <v>0</v>
      </c>
      <c r="I32" s="28">
        <f>ABS(SUMIFS(Ledger!$E:$E,Ledger!$I:$I,Classifications!H$52,Ledger!$H:$H,$B32))</f>
        <v>0</v>
      </c>
      <c r="J32" s="28">
        <f>ABS(SUMIFS(Ledger!$E:$E,Ledger!$I:$I,Classifications!I$52,Ledger!$H:$H,$B32))</f>
        <v>0</v>
      </c>
      <c r="K32" s="28">
        <f>ABS(SUMIFS(Ledger!$E:$E,Ledger!$I:$I,Classifications!J$52,Ledger!$H:$H,$B32))</f>
        <v>0</v>
      </c>
      <c r="L32" s="28">
        <f>ABS(SUMIFS(Ledger!$E:$E,Ledger!$I:$I,Classifications!K$52,Ledger!$H:$H,$B32))</f>
        <v>0</v>
      </c>
      <c r="M32" s="28">
        <f>ABS(SUMIFS(Ledger!$E:$E,Ledger!$I:$I,Classifications!L$52,Ledger!$H:$H,$B32))</f>
        <v>0</v>
      </c>
      <c r="N32" s="28">
        <f>ABS(SUMIFS(Ledger!$E:$E,Ledger!$I:$I,Classifications!M$52,Ledger!$H:$H,$B32))</f>
        <v>0</v>
      </c>
      <c r="O32" s="20"/>
    </row>
    <row r="33" spans="2:15">
      <c r="B33" s="36" t="s">
        <v>81</v>
      </c>
      <c r="C33" s="49">
        <f>SUM(C10:C32)</f>
        <v>0</v>
      </c>
      <c r="D33" s="49">
        <f t="shared" ref="D33:N33" si="2">SUM(D10:D32)</f>
        <v>0</v>
      </c>
      <c r="E33" s="49">
        <f t="shared" si="2"/>
        <v>0</v>
      </c>
      <c r="F33" s="49">
        <f t="shared" si="2"/>
        <v>0</v>
      </c>
      <c r="G33" s="49">
        <f t="shared" si="2"/>
        <v>0</v>
      </c>
      <c r="H33" s="49">
        <f t="shared" si="2"/>
        <v>0</v>
      </c>
      <c r="I33" s="49">
        <f t="shared" si="2"/>
        <v>0</v>
      </c>
      <c r="J33" s="49">
        <f t="shared" si="2"/>
        <v>0</v>
      </c>
      <c r="K33" s="49">
        <f t="shared" si="2"/>
        <v>0</v>
      </c>
      <c r="L33" s="49">
        <f t="shared" si="2"/>
        <v>0</v>
      </c>
      <c r="M33" s="49">
        <f t="shared" si="2"/>
        <v>0</v>
      </c>
      <c r="N33" s="49">
        <f t="shared" si="2"/>
        <v>0</v>
      </c>
      <c r="O33" s="20"/>
    </row>
    <row r="34" spans="2:15">
      <c r="O34" s="20"/>
    </row>
    <row r="35" spans="2:15">
      <c r="B35" s="37" t="s">
        <v>42</v>
      </c>
      <c r="C35" s="50">
        <f t="shared" ref="C35:N35" si="3">C8-C33</f>
        <v>0</v>
      </c>
      <c r="D35" s="50">
        <f t="shared" si="3"/>
        <v>0</v>
      </c>
      <c r="E35" s="50">
        <f t="shared" si="3"/>
        <v>0</v>
      </c>
      <c r="F35" s="50">
        <f t="shared" si="3"/>
        <v>0</v>
      </c>
      <c r="G35" s="50">
        <f t="shared" si="3"/>
        <v>0</v>
      </c>
      <c r="H35" s="50">
        <f t="shared" si="3"/>
        <v>0</v>
      </c>
      <c r="I35" s="50">
        <f t="shared" si="3"/>
        <v>0</v>
      </c>
      <c r="J35" s="50">
        <f t="shared" si="3"/>
        <v>0</v>
      </c>
      <c r="K35" s="50">
        <f t="shared" si="3"/>
        <v>0</v>
      </c>
      <c r="L35" s="50">
        <f t="shared" si="3"/>
        <v>0</v>
      </c>
      <c r="M35" s="50">
        <f t="shared" si="3"/>
        <v>0</v>
      </c>
      <c r="N35" s="50">
        <f t="shared" si="3"/>
        <v>0</v>
      </c>
      <c r="O35" s="20"/>
    </row>
    <row r="36" spans="2:15">
      <c r="B36" s="29" t="s">
        <v>92</v>
      </c>
      <c r="C36" s="28">
        <f>ABS(SUMIFS(Ledger!$E:$E,Ledger!$I:$I,Classifications!B$52,Ledger!$H:$H,$B36))</f>
        <v>0</v>
      </c>
      <c r="D36" s="28">
        <f>ABS(SUMIFS(Ledger!$E:$E,Ledger!$I:$I,Classifications!C$52,Ledger!$H:$H,$B36))</f>
        <v>0</v>
      </c>
      <c r="E36" s="28">
        <f>ABS(SUMIFS(Ledger!$E:$E,Ledger!$I:$I,Classifications!D$52,Ledger!$H:$H,$B36))</f>
        <v>0</v>
      </c>
      <c r="F36" s="28">
        <f>ABS(SUMIFS(Ledger!$E:$E,Ledger!$I:$I,Classifications!E$52,Ledger!$H:$H,$B36))</f>
        <v>0</v>
      </c>
      <c r="G36" s="28">
        <f>ABS(SUMIFS(Ledger!$E:$E,Ledger!$I:$I,Classifications!F$52,Ledger!$H:$H,$B36))</f>
        <v>0</v>
      </c>
      <c r="H36" s="28">
        <f>ABS(SUMIFS(Ledger!$E:$E,Ledger!$I:$I,Classifications!G$52,Ledger!$H:$H,$B36))</f>
        <v>0</v>
      </c>
      <c r="I36" s="28">
        <f>ABS(SUMIFS(Ledger!$E:$E,Ledger!$I:$I,Classifications!H$52,Ledger!$H:$H,$B36))</f>
        <v>0</v>
      </c>
      <c r="J36" s="28">
        <f>ABS(SUMIFS(Ledger!$E:$E,Ledger!$I:$I,Classifications!I$52,Ledger!$H:$H,$B36))</f>
        <v>0</v>
      </c>
      <c r="K36" s="28">
        <f>ABS(SUMIFS(Ledger!$E:$E,Ledger!$I:$I,Classifications!J$52,Ledger!$H:$H,$B36))</f>
        <v>0</v>
      </c>
      <c r="L36" s="28">
        <f>ABS(SUMIFS(Ledger!$E:$E,Ledger!$I:$I,Classifications!K$52,Ledger!$H:$H,$B36))</f>
        <v>0</v>
      </c>
      <c r="M36" s="28">
        <f>ABS(SUMIFS(Ledger!$E:$E,Ledger!$I:$I,Classifications!L$52,Ledger!$H:$H,$B36))</f>
        <v>0</v>
      </c>
      <c r="N36" s="28">
        <f>ABS(SUMIFS(Ledger!$E:$E,Ledger!$I:$I,Classifications!M$52,Ledger!$H:$H,$B36))</f>
        <v>0</v>
      </c>
      <c r="O36" s="20"/>
    </row>
    <row r="37" spans="2:15">
      <c r="B37" s="29" t="s">
        <v>90</v>
      </c>
      <c r="C37" s="28">
        <f>ABS(SUMIFS(Ledger!$D:$D,Ledger!$I:$I,Classifications!B$52,Ledger!$H:$H,$B37))</f>
        <v>0</v>
      </c>
      <c r="D37" s="28">
        <f>ABS(SUMIFS(Ledger!$D:$D,Ledger!$I:$I,Classifications!C$52,Ledger!$H:$H,$B37))</f>
        <v>0</v>
      </c>
      <c r="E37" s="28">
        <f>ABS(SUMIFS(Ledger!$D:$D,Ledger!$I:$I,Classifications!D$52,Ledger!$H:$H,$B37))</f>
        <v>0</v>
      </c>
      <c r="F37" s="28">
        <f>ABS(SUMIFS(Ledger!$D:$D,Ledger!$I:$I,Classifications!E$52,Ledger!$H:$H,$B37))</f>
        <v>0</v>
      </c>
      <c r="G37" s="28">
        <f>ABS(SUMIFS(Ledger!$D:$D,Ledger!$I:$I,Classifications!F$52,Ledger!$H:$H,$B37))</f>
        <v>0</v>
      </c>
      <c r="H37" s="28">
        <f>ABS(SUMIFS(Ledger!$D:$D,Ledger!$I:$I,Classifications!G$52,Ledger!$H:$H,$B37))</f>
        <v>0</v>
      </c>
      <c r="I37" s="28">
        <f>ABS(SUMIFS(Ledger!$D:$D,Ledger!$I:$I,Classifications!H$52,Ledger!$H:$H,$B37))</f>
        <v>0</v>
      </c>
      <c r="J37" s="28">
        <f>ABS(SUMIFS(Ledger!$D:$D,Ledger!$I:$I,Classifications!I$52,Ledger!$H:$H,$B37))</f>
        <v>0</v>
      </c>
      <c r="K37" s="28">
        <f>ABS(SUMIFS(Ledger!$D:$D,Ledger!$I:$I,Classifications!J$52,Ledger!$H:$H,$B37))</f>
        <v>0</v>
      </c>
      <c r="L37" s="28">
        <f>ABS(SUMIFS(Ledger!$D:$D,Ledger!$I:$I,Classifications!K$52,Ledger!$H:$H,$B37))</f>
        <v>0</v>
      </c>
      <c r="M37" s="28">
        <f>ABS(SUMIFS(Ledger!$D:$D,Ledger!$I:$I,Classifications!L$52,Ledger!$H:$H,$B37))</f>
        <v>0</v>
      </c>
      <c r="N37" s="28">
        <f>ABS(SUMIFS(Ledger!$D:$D,Ledger!$I:$I,Classifications!M$52,Ledger!$H:$H,$B37))</f>
        <v>0</v>
      </c>
      <c r="O37" s="20"/>
    </row>
    <row r="38" spans="2:15">
      <c r="B38" s="29" t="s">
        <v>91</v>
      </c>
      <c r="C38" s="28">
        <f>ABS(SUMIFS(Ledger!$D:$D,Ledger!$I:$I,Classifications!B$52,Ledger!$H:$H,$B38))</f>
        <v>0</v>
      </c>
      <c r="D38" s="28">
        <f>ABS(SUMIFS(Ledger!$D:$D,Ledger!$I:$I,Classifications!C$52,Ledger!$H:$H,$B38))</f>
        <v>0</v>
      </c>
      <c r="E38" s="28">
        <f>ABS(SUMIFS(Ledger!$D:$D,Ledger!$I:$I,Classifications!D$52,Ledger!$H:$H,$B38))</f>
        <v>0</v>
      </c>
      <c r="F38" s="28">
        <f>ABS(SUMIFS(Ledger!$D:$D,Ledger!$I:$I,Classifications!E$52,Ledger!$H:$H,$B38))</f>
        <v>0</v>
      </c>
      <c r="G38" s="28">
        <f>ABS(SUMIFS(Ledger!$D:$D,Ledger!$I:$I,Classifications!F$52,Ledger!$H:$H,$B38))</f>
        <v>0</v>
      </c>
      <c r="H38" s="28">
        <f>ABS(SUMIFS(Ledger!$D:$D,Ledger!$I:$I,Classifications!G$52,Ledger!$H:$H,$B38))</f>
        <v>0</v>
      </c>
      <c r="I38" s="28">
        <f>ABS(SUMIFS(Ledger!$D:$D,Ledger!$I:$I,Classifications!H$52,Ledger!$H:$H,$B38))</f>
        <v>0</v>
      </c>
      <c r="J38" s="28">
        <f>ABS(SUMIFS(Ledger!$D:$D,Ledger!$I:$I,Classifications!I$52,Ledger!$H:$H,$B38))</f>
        <v>0</v>
      </c>
      <c r="K38" s="28">
        <f>ABS(SUMIFS(Ledger!$D:$D,Ledger!$I:$I,Classifications!J$52,Ledger!$H:$H,$B38))</f>
        <v>0</v>
      </c>
      <c r="L38" s="28">
        <f>ABS(SUMIFS(Ledger!$D:$D,Ledger!$I:$I,Classifications!K$52,Ledger!$H:$H,$B38))</f>
        <v>0</v>
      </c>
      <c r="M38" s="28">
        <f>ABS(SUMIFS(Ledger!$D:$D,Ledger!$I:$I,Classifications!L$52,Ledger!$H:$H,$B38))</f>
        <v>0</v>
      </c>
      <c r="N38" s="28">
        <f>ABS(SUMIFS(Ledger!$D:$D,Ledger!$I:$I,Classifications!M$52,Ledger!$H:$H,$B38))</f>
        <v>0</v>
      </c>
      <c r="O38" s="20"/>
    </row>
    <row r="39" spans="2:15">
      <c r="B39" s="32" t="s">
        <v>82</v>
      </c>
      <c r="C39" s="51">
        <f>C35-C36+C37+C38</f>
        <v>0</v>
      </c>
      <c r="D39" s="51">
        <f t="shared" ref="D39:N39" si="4">D35-D36+D37+D38</f>
        <v>0</v>
      </c>
      <c r="E39" s="51">
        <f t="shared" si="4"/>
        <v>0</v>
      </c>
      <c r="F39" s="51">
        <f t="shared" si="4"/>
        <v>0</v>
      </c>
      <c r="G39" s="51">
        <f t="shared" si="4"/>
        <v>0</v>
      </c>
      <c r="H39" s="51">
        <f t="shared" si="4"/>
        <v>0</v>
      </c>
      <c r="I39" s="51">
        <f t="shared" si="4"/>
        <v>0</v>
      </c>
      <c r="J39" s="51">
        <f t="shared" si="4"/>
        <v>0</v>
      </c>
      <c r="K39" s="51">
        <f t="shared" si="4"/>
        <v>0</v>
      </c>
      <c r="L39" s="51">
        <f t="shared" si="4"/>
        <v>0</v>
      </c>
      <c r="M39" s="51">
        <f t="shared" si="4"/>
        <v>0</v>
      </c>
      <c r="N39" s="51">
        <f t="shared" si="4"/>
        <v>0</v>
      </c>
      <c r="O39" s="20"/>
    </row>
    <row r="40" spans="2:15">
      <c r="O40" s="20"/>
    </row>
    <row r="41" spans="2:15">
      <c r="B41" s="34" t="s">
        <v>84</v>
      </c>
      <c r="C41" s="38">
        <f t="shared" ref="C41:N41" si="5">C4+C39</f>
        <v>0</v>
      </c>
      <c r="D41" s="38">
        <f t="shared" si="5"/>
        <v>0</v>
      </c>
      <c r="E41" s="38">
        <f t="shared" si="5"/>
        <v>0</v>
      </c>
      <c r="F41" s="38">
        <f t="shared" si="5"/>
        <v>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>
        <f t="shared" si="5"/>
        <v>0</v>
      </c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0"/>
    </row>
  </sheetData>
  <mergeCells count="2">
    <mergeCell ref="A1:N1"/>
    <mergeCell ref="A2:N2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3"/>
  </sheetPr>
  <dimension ref="A1:B43"/>
  <sheetViews>
    <sheetView topLeftCell="A29" workbookViewId="0">
      <selection activeCell="B4" sqref="B4"/>
    </sheetView>
  </sheetViews>
  <sheetFormatPr baseColWidth="10" defaultColWidth="8.83203125" defaultRowHeight="18" x14ac:dyDescent="0"/>
  <cols>
    <col min="1" max="1" width="34" bestFit="1" customWidth="1"/>
    <col min="2" max="2" width="13" customWidth="1"/>
  </cols>
  <sheetData>
    <row r="1" spans="1:2" ht="22.5">
      <c r="A1" s="80" t="str">
        <f>Ledger!A1:H1</f>
        <v>Company Name</v>
      </c>
      <c r="B1" s="81"/>
    </row>
    <row r="2" spans="1:2" ht="19.5" thickBot="1">
      <c r="A2" s="82" t="s">
        <v>11</v>
      </c>
      <c r="B2" s="82"/>
    </row>
    <row r="3" spans="1:2" ht="18.75" thickTop="1">
      <c r="A3" t="s">
        <v>10</v>
      </c>
      <c r="B3" s="12">
        <f>SUMIF(Ledger!$H:$H,A3,Ledger!$D:$D)</f>
        <v>0</v>
      </c>
    </row>
    <row r="4" spans="1:2">
      <c r="A4" t="s">
        <v>13</v>
      </c>
      <c r="B4" s="12">
        <f>SUMIF(Ledger!$H:$H,A4,Ledger!$D:$D)</f>
        <v>0</v>
      </c>
    </row>
    <row r="5" spans="1:2" ht="18.75" thickBot="1">
      <c r="B5" s="13">
        <f>B3-B4</f>
        <v>0</v>
      </c>
    </row>
    <row r="6" spans="1:2" ht="18.75" thickTop="1">
      <c r="A6" t="s">
        <v>12</v>
      </c>
      <c r="B6" s="12">
        <f>'Cost of Goods Sold'!B12</f>
        <v>0</v>
      </c>
    </row>
    <row r="7" spans="1:2" ht="18.75" thickBot="1">
      <c r="A7" s="3" t="s">
        <v>14</v>
      </c>
      <c r="B7" s="13">
        <f>B5-B6</f>
        <v>0</v>
      </c>
    </row>
    <row r="8" spans="1:2" ht="18.75" thickTop="1">
      <c r="A8" t="s">
        <v>15</v>
      </c>
      <c r="B8" s="12">
        <f>SUMIF(Ledger!$H:$H,A8,Ledger!$D:$D)</f>
        <v>0</v>
      </c>
    </row>
    <row r="9" spans="1:2" ht="18.75" thickBot="1">
      <c r="A9" s="3" t="s">
        <v>16</v>
      </c>
      <c r="B9" s="13">
        <f>B7+B8</f>
        <v>0</v>
      </c>
    </row>
    <row r="10" spans="1:2" ht="18.75" thickTop="1">
      <c r="B10" s="12"/>
    </row>
    <row r="11" spans="1:2" ht="19.5" thickBot="1">
      <c r="A11" s="82" t="s">
        <v>17</v>
      </c>
      <c r="B11" s="82"/>
    </row>
    <row r="12" spans="1:2" ht="18.75" thickTop="1">
      <c r="A12" t="s">
        <v>4</v>
      </c>
      <c r="B12" s="12">
        <f>-SUMIF(Ledger!$H:$H,A12,Ledger!$E:$E)</f>
        <v>0</v>
      </c>
    </row>
    <row r="13" spans="1:2">
      <c r="A13" t="s">
        <v>18</v>
      </c>
      <c r="B13" s="12">
        <f>-SUMIF(Ledger!$H:$H,A13,Ledger!$E:$E)</f>
        <v>0</v>
      </c>
    </row>
    <row r="14" spans="1:2">
      <c r="A14" t="s">
        <v>19</v>
      </c>
      <c r="B14" s="12">
        <f>-SUMIF(Ledger!$H:$H,A14,Ledger!$E:$E)</f>
        <v>0</v>
      </c>
    </row>
    <row r="15" spans="1:2">
      <c r="A15" t="s">
        <v>2</v>
      </c>
      <c r="B15" s="12">
        <f>-SUMIF(Ledger!$H:$H,A15,Ledger!$E:$E)</f>
        <v>0</v>
      </c>
    </row>
    <row r="16" spans="1:2">
      <c r="A16" t="s">
        <v>20</v>
      </c>
      <c r="B16" s="12">
        <f>-SUMIF(Ledger!$H:$H,A16,Ledger!$E:$E)</f>
        <v>0</v>
      </c>
    </row>
    <row r="17" spans="1:2">
      <c r="A17" t="s">
        <v>21</v>
      </c>
      <c r="B17" s="12">
        <f>-SUMIF(Ledger!$H:$H,A17,Ledger!$E:$E)</f>
        <v>0</v>
      </c>
    </row>
    <row r="18" spans="1:2">
      <c r="A18" t="s">
        <v>22</v>
      </c>
      <c r="B18" s="12">
        <f>-SUMIF(Ledger!$H:$H,A18,Ledger!$E:$E)</f>
        <v>0</v>
      </c>
    </row>
    <row r="19" spans="1:2">
      <c r="A19" t="s">
        <v>23</v>
      </c>
      <c r="B19" s="12">
        <f>-SUMIF(Ledger!$H:$H,A19,Ledger!$E:$E)</f>
        <v>0</v>
      </c>
    </row>
    <row r="20" spans="1:2">
      <c r="A20" t="s">
        <v>24</v>
      </c>
      <c r="B20" s="12">
        <f>-SUMIF(Ledger!$H:$H,A20,Ledger!$E:$E)</f>
        <v>0</v>
      </c>
    </row>
    <row r="21" spans="1:2">
      <c r="A21" s="9" t="s">
        <v>25</v>
      </c>
      <c r="B21" s="12">
        <f>-SUMIF(Ledger!$H:$H,A21,Ledger!$E:$E)</f>
        <v>0</v>
      </c>
    </row>
    <row r="22" spans="1:2">
      <c r="A22" s="9" t="s">
        <v>44</v>
      </c>
      <c r="B22" s="12">
        <f>-SUMIF(Ledger!$H:$H,A22,Ledger!$E:$E)</f>
        <v>0</v>
      </c>
    </row>
    <row r="23" spans="1:2">
      <c r="A23" t="s">
        <v>26</v>
      </c>
      <c r="B23" s="12">
        <f>-SUMIF(Ledger!$H:$H,A23,Ledger!$E:$E)</f>
        <v>0</v>
      </c>
    </row>
    <row r="24" spans="1:2">
      <c r="A24" t="s">
        <v>27</v>
      </c>
      <c r="B24" s="12">
        <f>-SUMIF(Ledger!$H:$H,A24,Ledger!$E:$E)</f>
        <v>0</v>
      </c>
    </row>
    <row r="25" spans="1:2">
      <c r="A25" t="s">
        <v>28</v>
      </c>
      <c r="B25" s="12">
        <f>-SUMIF(Ledger!$H:$H,A25,Ledger!$E:$E)</f>
        <v>0</v>
      </c>
    </row>
    <row r="26" spans="1:2">
      <c r="A26" t="s">
        <v>29</v>
      </c>
      <c r="B26" s="12">
        <f>-SUMIF(Ledger!$H:$H,A26,Ledger!$E:$E)</f>
        <v>0</v>
      </c>
    </row>
    <row r="27" spans="1:2">
      <c r="A27" s="9" t="s">
        <v>30</v>
      </c>
      <c r="B27" s="12">
        <f>-SUMIF(Ledger!$H:$H,A27,Ledger!$E:$E)</f>
        <v>0</v>
      </c>
    </row>
    <row r="28" spans="1:2">
      <c r="A28" s="9" t="s">
        <v>31</v>
      </c>
      <c r="B28" s="12">
        <f>-SUMIF(Ledger!$H:$H,A28,Ledger!$E:$E)</f>
        <v>0</v>
      </c>
    </row>
    <row r="29" spans="1:2">
      <c r="A29" t="s">
        <v>32</v>
      </c>
      <c r="B29" s="12">
        <f>-SUMIF(Ledger!$H:$H,A29,Ledger!$E:$E)</f>
        <v>0</v>
      </c>
    </row>
    <row r="30" spans="1:2">
      <c r="A30" t="s">
        <v>3</v>
      </c>
      <c r="B30" s="12">
        <f>-SUMIF(Ledger!$H:$H,A30,Ledger!$E:$E)</f>
        <v>0</v>
      </c>
    </row>
    <row r="31" spans="1:2">
      <c r="A31" t="s">
        <v>8</v>
      </c>
      <c r="B31" s="12">
        <f>-SUMIF(Ledger!$H:$H,A31,Ledger!$E:$E)</f>
        <v>0</v>
      </c>
    </row>
    <row r="32" spans="1:2">
      <c r="A32" t="s">
        <v>33</v>
      </c>
      <c r="B32" s="12">
        <f>-SUMIF(Ledger!$H:$H,A32,Ledger!$E:$E)</f>
        <v>0</v>
      </c>
    </row>
    <row r="33" spans="1:2">
      <c r="A33" s="9" t="s">
        <v>34</v>
      </c>
      <c r="B33" s="12">
        <f>-SUMIF(Ledger!$H:$H,A33,Ledger!$E:$E)</f>
        <v>0</v>
      </c>
    </row>
    <row r="34" spans="1:2">
      <c r="A34" s="9" t="s">
        <v>35</v>
      </c>
      <c r="B34" s="12">
        <f>-SUMIF(Ledger!$H:$H,A34,Ledger!$E:$E)*0.5</f>
        <v>0</v>
      </c>
    </row>
    <row r="35" spans="1:2">
      <c r="A35" t="s">
        <v>36</v>
      </c>
      <c r="B35" s="12">
        <f>-SUMIF(Ledger!$H:$H,A35,Ledger!$E:$E)</f>
        <v>0</v>
      </c>
    </row>
    <row r="36" spans="1:2">
      <c r="A36" t="s">
        <v>38</v>
      </c>
      <c r="B36" s="12">
        <f>-SUMIF(Ledger!$H:$H,A36,Ledger!$E:$E)</f>
        <v>0</v>
      </c>
    </row>
    <row r="37" spans="1:2">
      <c r="A37" t="s">
        <v>9</v>
      </c>
      <c r="B37" s="12">
        <f>-SUMIF(Ledger!$H:$H,A37,Ledger!$E:$E)</f>
        <v>0</v>
      </c>
    </row>
    <row r="38" spans="1:2">
      <c r="A38" t="s">
        <v>37</v>
      </c>
      <c r="B38" s="12">
        <f>-SUMIF(Ledger!$H:$H,A38,Ledger!$E:$E)</f>
        <v>0</v>
      </c>
    </row>
    <row r="39" spans="1:2" ht="18.75" thickBot="1">
      <c r="A39" s="3" t="s">
        <v>39</v>
      </c>
      <c r="B39" s="13">
        <f>SUM(B12:B38)</f>
        <v>0</v>
      </c>
    </row>
    <row r="40" spans="1:2" ht="18.75" thickTop="1">
      <c r="A40" t="s">
        <v>40</v>
      </c>
      <c r="B40" s="12">
        <f>B9-B39</f>
        <v>0</v>
      </c>
    </row>
    <row r="41" spans="1:2">
      <c r="A41" t="s">
        <v>41</v>
      </c>
      <c r="B41" s="12"/>
    </row>
    <row r="42" spans="1:2" ht="18.75" thickBot="1">
      <c r="A42" s="3" t="s">
        <v>42</v>
      </c>
      <c r="B42" s="13">
        <f>B40-B41</f>
        <v>0</v>
      </c>
    </row>
    <row r="43" spans="1:2" ht="18.75" thickTop="1"/>
  </sheetData>
  <mergeCells count="3">
    <mergeCell ref="A1:B1"/>
    <mergeCell ref="A2:B2"/>
    <mergeCell ref="A11:B11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4"/>
  </sheetPr>
  <dimension ref="A1:B13"/>
  <sheetViews>
    <sheetView workbookViewId="0">
      <selection activeCell="B6" sqref="B6"/>
    </sheetView>
  </sheetViews>
  <sheetFormatPr baseColWidth="10" defaultColWidth="8.83203125" defaultRowHeight="18" x14ac:dyDescent="0"/>
  <cols>
    <col min="1" max="1" width="93.6640625" bestFit="1" customWidth="1"/>
    <col min="2" max="2" width="37.33203125" style="1" bestFit="1" customWidth="1"/>
  </cols>
  <sheetData>
    <row r="1" spans="1:2" ht="22.5">
      <c r="A1" s="80" t="str">
        <f>Ledger!A1</f>
        <v>Company Name</v>
      </c>
      <c r="B1" s="81"/>
    </row>
    <row r="2" spans="1:2" ht="19.5" thickBot="1">
      <c r="A2" s="82" t="s">
        <v>50</v>
      </c>
      <c r="B2" s="82"/>
    </row>
    <row r="3" spans="1:2" ht="18.75" thickTop="1">
      <c r="A3" s="43" t="s">
        <v>58</v>
      </c>
      <c r="B3" s="44"/>
    </row>
    <row r="4" spans="1:2">
      <c r="A4" s="43" t="s">
        <v>62</v>
      </c>
      <c r="B4" s="44"/>
    </row>
    <row r="5" spans="1:2">
      <c r="A5" s="43" t="s">
        <v>51</v>
      </c>
      <c r="B5" s="45">
        <v>0</v>
      </c>
    </row>
    <row r="6" spans="1:2">
      <c r="A6" s="43" t="s">
        <v>52</v>
      </c>
      <c r="B6" s="45">
        <v>0</v>
      </c>
    </row>
    <row r="7" spans="1:2">
      <c r="A7" s="43" t="s">
        <v>53</v>
      </c>
      <c r="B7" s="45">
        <v>0</v>
      </c>
    </row>
    <row r="8" spans="1:2">
      <c r="A8" s="43" t="s">
        <v>54</v>
      </c>
      <c r="B8" s="45">
        <v>0</v>
      </c>
    </row>
    <row r="9" spans="1:2">
      <c r="A9" s="43" t="s">
        <v>55</v>
      </c>
      <c r="B9" s="45">
        <v>0</v>
      </c>
    </row>
    <row r="10" spans="1:2" ht="18.75" thickBot="1">
      <c r="A10" s="43" t="s">
        <v>56</v>
      </c>
      <c r="B10" s="46">
        <f>SUM(B5:B9)</f>
        <v>0</v>
      </c>
    </row>
    <row r="11" spans="1:2" ht="18.75" thickTop="1">
      <c r="A11" s="43" t="s">
        <v>57</v>
      </c>
      <c r="B11" s="45">
        <v>0</v>
      </c>
    </row>
    <row r="12" spans="1:2" ht="18.75" thickBot="1">
      <c r="A12" s="19" t="s">
        <v>12</v>
      </c>
      <c r="B12" s="42">
        <f>B10-B11</f>
        <v>0</v>
      </c>
    </row>
    <row r="13" spans="1:2" ht="18.75" thickTop="1"/>
  </sheetData>
  <mergeCells count="2">
    <mergeCell ref="A1:B1"/>
    <mergeCell ref="A2:B2"/>
  </mergeCells>
  <dataValidations count="2">
    <dataValidation type="list" allowBlank="1" showInputMessage="1" sqref="B3">
      <formula1>InventoryMethod</formula1>
    </dataValidation>
    <dataValidation type="list" allowBlank="1" showInputMessage="1" sqref="B4">
      <formula1>YesNo?</formula1>
    </dataValidation>
  </dataValidation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/>
  </sheetPr>
  <dimension ref="A1:B6"/>
  <sheetViews>
    <sheetView workbookViewId="0">
      <selection activeCell="B4" sqref="B4"/>
    </sheetView>
  </sheetViews>
  <sheetFormatPr baseColWidth="10" defaultColWidth="8.83203125" defaultRowHeight="18" x14ac:dyDescent="0"/>
  <cols>
    <col min="1" max="1" width="41.83203125" bestFit="1" customWidth="1"/>
    <col min="2" max="2" width="12.6640625" customWidth="1"/>
  </cols>
  <sheetData>
    <row r="1" spans="1:2" ht="22.5">
      <c r="A1" s="80" t="str">
        <f>Ledger!A1:H1</f>
        <v>Company Name</v>
      </c>
      <c r="B1" s="81"/>
    </row>
    <row r="2" spans="1:2" ht="19.5" thickBot="1">
      <c r="A2" s="82" t="s">
        <v>85</v>
      </c>
      <c r="B2" s="82"/>
    </row>
    <row r="3" spans="1:2" ht="18.75" thickTop="1">
      <c r="A3" s="43" t="s">
        <v>88</v>
      </c>
      <c r="B3" s="1">
        <f>'Schedule C'!B42</f>
        <v>0</v>
      </c>
    </row>
    <row r="4" spans="1:2">
      <c r="A4" s="43" t="s">
        <v>89</v>
      </c>
      <c r="B4" s="1">
        <f>B3*0.9235</f>
        <v>0</v>
      </c>
    </row>
    <row r="5" spans="1:2" ht="18.75" thickBot="1">
      <c r="A5" s="47" t="s">
        <v>86</v>
      </c>
      <c r="B5" s="41">
        <f>IF(B4&lt;400,0,IF(B4&lt;=127200,B4*0.153,(B4*0.029)+15772.8))</f>
        <v>0</v>
      </c>
    </row>
    <row r="6" spans="1:2" ht="18.75" thickTop="1">
      <c r="A6" s="47" t="s">
        <v>87</v>
      </c>
      <c r="B6" s="48">
        <f>B5*0.5</f>
        <v>0</v>
      </c>
    </row>
  </sheetData>
  <mergeCells count="2">
    <mergeCell ref="A1:B1"/>
    <mergeCell ref="A2:B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A1:C6"/>
  <sheetViews>
    <sheetView workbookViewId="0">
      <selection activeCell="B4" sqref="B4"/>
    </sheetView>
  </sheetViews>
  <sheetFormatPr baseColWidth="10" defaultColWidth="8.83203125" defaultRowHeight="18" x14ac:dyDescent="0"/>
  <cols>
    <col min="1" max="1" width="23.6640625" bestFit="1" customWidth="1"/>
    <col min="2" max="2" width="11.1640625" style="1" bestFit="1" customWidth="1"/>
    <col min="3" max="3" width="16" bestFit="1" customWidth="1"/>
  </cols>
  <sheetData>
    <row r="1" spans="1:3" ht="22.5">
      <c r="A1" s="80" t="str">
        <f>Ledger!A1</f>
        <v>Company Name</v>
      </c>
      <c r="B1" s="81"/>
    </row>
    <row r="2" spans="1:3" ht="19.5" thickBot="1">
      <c r="A2" s="82" t="s">
        <v>99</v>
      </c>
      <c r="B2" s="82"/>
    </row>
    <row r="3" spans="1:3" ht="18.75" thickTop="1">
      <c r="A3" t="s">
        <v>102</v>
      </c>
      <c r="B3" s="56"/>
    </row>
    <row r="4" spans="1:3">
      <c r="A4" s="47" t="s">
        <v>101</v>
      </c>
      <c r="B4" s="54">
        <v>0.54500000000000004</v>
      </c>
      <c r="C4" s="55" t="s">
        <v>105</v>
      </c>
    </row>
    <row r="5" spans="1:3" ht="18.75" thickBot="1">
      <c r="A5" s="47" t="s">
        <v>100</v>
      </c>
      <c r="B5" s="41">
        <f>B3*B4</f>
        <v>0</v>
      </c>
    </row>
    <row r="6" spans="1:3" ht="18.75" thickTop="1"/>
  </sheetData>
  <mergeCells count="2">
    <mergeCell ref="A1:B1"/>
    <mergeCell ref="A2:B2"/>
  </mergeCells>
  <hyperlinks>
    <hyperlink ref="C4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9"/>
  </sheetPr>
  <dimension ref="A1:O45"/>
  <sheetViews>
    <sheetView topLeftCell="B1" zoomScale="93" zoomScaleNormal="93" zoomScalePageLayoutView="93" workbookViewId="0">
      <selection activeCell="G44" sqref="G44"/>
    </sheetView>
  </sheetViews>
  <sheetFormatPr baseColWidth="10" defaultColWidth="8.83203125" defaultRowHeight="18" x14ac:dyDescent="0"/>
  <cols>
    <col min="1" max="1" width="2.1640625" customWidth="1"/>
    <col min="2" max="2" width="44.6640625" bestFit="1" customWidth="1"/>
    <col min="3" max="15" width="13.1640625" customWidth="1"/>
  </cols>
  <sheetData>
    <row r="1" spans="1:15" ht="25.5">
      <c r="A1" s="77" t="str">
        <f>Ledger!A1:H1</f>
        <v>Company Name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>
      <c r="A2" s="79" t="s">
        <v>106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>
      <c r="A3" s="26"/>
      <c r="B3" s="26"/>
      <c r="C3" s="27" t="s">
        <v>107</v>
      </c>
      <c r="D3" s="27" t="s">
        <v>66</v>
      </c>
      <c r="E3" s="27" t="s">
        <v>67</v>
      </c>
      <c r="F3" s="27" t="s">
        <v>68</v>
      </c>
      <c r="G3" s="27" t="s">
        <v>69</v>
      </c>
      <c r="H3" s="27" t="s">
        <v>70</v>
      </c>
      <c r="I3" s="27" t="s">
        <v>71</v>
      </c>
      <c r="J3" s="27" t="s">
        <v>72</v>
      </c>
      <c r="K3" s="27" t="s">
        <v>73</v>
      </c>
      <c r="L3" s="27" t="s">
        <v>74</v>
      </c>
      <c r="M3" s="27" t="s">
        <v>75</v>
      </c>
      <c r="N3" s="27" t="s">
        <v>76</v>
      </c>
      <c r="O3" s="27" t="s">
        <v>77</v>
      </c>
    </row>
    <row r="4" spans="1:15">
      <c r="A4" s="26"/>
      <c r="B4" s="34" t="s">
        <v>83</v>
      </c>
      <c r="C4" s="35">
        <v>0</v>
      </c>
      <c r="D4" s="35">
        <f>C42</f>
        <v>0</v>
      </c>
      <c r="E4" s="35">
        <f>D42</f>
        <v>0</v>
      </c>
      <c r="F4" s="35">
        <f t="shared" ref="F4:O4" si="0">E42</f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  <c r="O4" s="35">
        <f t="shared" si="0"/>
        <v>0</v>
      </c>
    </row>
    <row r="5" spans="1:15">
      <c r="A5" s="26"/>
      <c r="B5" s="2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>
      <c r="A6" s="26"/>
      <c r="B6" s="39" t="s">
        <v>79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</row>
    <row r="7" spans="1:15">
      <c r="A7" s="26"/>
      <c r="B7" s="39" t="s">
        <v>78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</row>
    <row r="8" spans="1:15">
      <c r="A8" s="26"/>
      <c r="B8" s="32" t="s">
        <v>80</v>
      </c>
      <c r="C8" s="40">
        <f>C6-C7</f>
        <v>0</v>
      </c>
      <c r="D8" s="40">
        <f t="shared" ref="D8" si="1">D6-D7</f>
        <v>0</v>
      </c>
      <c r="E8" s="40">
        <f t="shared" ref="E8:O8" si="2">E6-E7</f>
        <v>0</v>
      </c>
      <c r="F8" s="40">
        <f t="shared" si="2"/>
        <v>0</v>
      </c>
      <c r="G8" s="40">
        <f t="shared" si="2"/>
        <v>0</v>
      </c>
      <c r="H8" s="40">
        <f t="shared" si="2"/>
        <v>0</v>
      </c>
      <c r="I8" s="40">
        <f t="shared" si="2"/>
        <v>0</v>
      </c>
      <c r="J8" s="40">
        <f t="shared" si="2"/>
        <v>0</v>
      </c>
      <c r="K8" s="40">
        <f t="shared" si="2"/>
        <v>0</v>
      </c>
      <c r="L8" s="40">
        <f t="shared" si="2"/>
        <v>0</v>
      </c>
      <c r="M8" s="40">
        <f t="shared" si="2"/>
        <v>0</v>
      </c>
      <c r="N8" s="40">
        <f t="shared" si="2"/>
        <v>0</v>
      </c>
      <c r="O8" s="40">
        <f t="shared" si="2"/>
        <v>0</v>
      </c>
    </row>
    <row r="9" spans="1:15">
      <c r="A9" s="26"/>
      <c r="B9" s="2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15">
      <c r="A10" s="26"/>
      <c r="B10" s="29" t="s">
        <v>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5">
      <c r="A11" s="26"/>
      <c r="B11" s="29" t="s">
        <v>18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</row>
    <row r="12" spans="1:15">
      <c r="A12" s="26"/>
      <c r="B12" s="29" t="s">
        <v>19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</row>
    <row r="13" spans="1:15">
      <c r="A13" s="26"/>
      <c r="B13" s="29" t="s">
        <v>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</row>
    <row r="14" spans="1:15">
      <c r="A14" s="26"/>
      <c r="B14" s="29" t="s">
        <v>22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</row>
    <row r="15" spans="1:15">
      <c r="A15" s="26"/>
      <c r="B15" s="29" t="s">
        <v>23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</row>
    <row r="16" spans="1:15">
      <c r="A16" s="26"/>
      <c r="B16" s="29" t="s">
        <v>26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</row>
    <row r="17" spans="1:15">
      <c r="A17" s="26"/>
      <c r="B17" s="29" t="s">
        <v>27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</row>
    <row r="18" spans="1:15">
      <c r="A18" s="26"/>
      <c r="B18" s="30" t="s">
        <v>108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</row>
    <row r="19" spans="1:15">
      <c r="A19" s="26"/>
      <c r="B19" s="30" t="s">
        <v>109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</row>
    <row r="20" spans="1:15">
      <c r="A20" s="26"/>
      <c r="B20" s="29" t="s">
        <v>32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</row>
    <row r="21" spans="1:15">
      <c r="A21" s="26"/>
      <c r="B21" s="29" t="s">
        <v>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</row>
    <row r="22" spans="1:15">
      <c r="A22" s="26"/>
      <c r="B22" s="29" t="s">
        <v>110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</row>
    <row r="23" spans="1:15">
      <c r="A23" s="26"/>
      <c r="B23" s="30" t="s">
        <v>34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</row>
    <row r="24" spans="1:15">
      <c r="A24" s="26"/>
      <c r="B24" s="30" t="s">
        <v>35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</row>
    <row r="25" spans="1:15">
      <c r="A25" s="26"/>
      <c r="B25" s="29" t="s">
        <v>36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</row>
    <row r="26" spans="1:15">
      <c r="A26" s="26"/>
      <c r="B26" s="29" t="s">
        <v>111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</row>
    <row r="27" spans="1:15">
      <c r="A27" s="26"/>
      <c r="B27" s="29" t="s">
        <v>9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</row>
    <row r="28" spans="1:15">
      <c r="A28" s="26"/>
      <c r="B28" s="29" t="s">
        <v>117</v>
      </c>
      <c r="C28" s="28">
        <v>0</v>
      </c>
      <c r="D28" s="28">
        <f t="shared" ref="D28:O28" si="3">D26*0.0765</f>
        <v>0</v>
      </c>
      <c r="E28" s="28">
        <f t="shared" si="3"/>
        <v>0</v>
      </c>
      <c r="F28" s="28">
        <f t="shared" si="3"/>
        <v>0</v>
      </c>
      <c r="G28" s="28">
        <f t="shared" si="3"/>
        <v>0</v>
      </c>
      <c r="H28" s="28">
        <f t="shared" si="3"/>
        <v>0</v>
      </c>
      <c r="I28" s="28">
        <f t="shared" si="3"/>
        <v>0</v>
      </c>
      <c r="J28" s="28">
        <f t="shared" si="3"/>
        <v>0</v>
      </c>
      <c r="K28" s="28">
        <f t="shared" si="3"/>
        <v>0</v>
      </c>
      <c r="L28" s="28">
        <f t="shared" si="3"/>
        <v>0</v>
      </c>
      <c r="M28" s="28">
        <f t="shared" si="3"/>
        <v>0</v>
      </c>
      <c r="N28" s="28">
        <f t="shared" si="3"/>
        <v>0</v>
      </c>
      <c r="O28" s="28">
        <f t="shared" si="3"/>
        <v>0</v>
      </c>
    </row>
    <row r="29" spans="1:15">
      <c r="A29" s="26"/>
      <c r="B29" s="29" t="s">
        <v>115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</row>
    <row r="30" spans="1:15">
      <c r="A30" s="26"/>
      <c r="B30" s="29" t="s">
        <v>116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</row>
    <row r="31" spans="1:15">
      <c r="A31" s="26"/>
      <c r="B31" s="36" t="s">
        <v>81</v>
      </c>
      <c r="C31" s="49">
        <f>SUM(C10:C30)</f>
        <v>0</v>
      </c>
      <c r="D31" s="49">
        <f t="shared" ref="D31:O31" si="4">SUM(D10:D30)</f>
        <v>0</v>
      </c>
      <c r="E31" s="49">
        <f t="shared" si="4"/>
        <v>0</v>
      </c>
      <c r="F31" s="49">
        <f t="shared" si="4"/>
        <v>0</v>
      </c>
      <c r="G31" s="49">
        <f t="shared" si="4"/>
        <v>0</v>
      </c>
      <c r="H31" s="49">
        <f t="shared" si="4"/>
        <v>0</v>
      </c>
      <c r="I31" s="49">
        <f t="shared" si="4"/>
        <v>0</v>
      </c>
      <c r="J31" s="49">
        <f t="shared" si="4"/>
        <v>0</v>
      </c>
      <c r="K31" s="49">
        <f t="shared" si="4"/>
        <v>0</v>
      </c>
      <c r="L31" s="49">
        <f t="shared" si="4"/>
        <v>0</v>
      </c>
      <c r="M31" s="49">
        <f t="shared" si="4"/>
        <v>0</v>
      </c>
      <c r="N31" s="49">
        <f t="shared" si="4"/>
        <v>0</v>
      </c>
      <c r="O31" s="49">
        <f t="shared" si="4"/>
        <v>0</v>
      </c>
    </row>
    <row r="32" spans="1:15">
      <c r="A32" s="26"/>
      <c r="B32" s="26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spans="1:15">
      <c r="A33" s="26"/>
      <c r="B33" s="37" t="s">
        <v>42</v>
      </c>
      <c r="C33" s="50">
        <f t="shared" ref="C33:O33" si="5">C8-C31</f>
        <v>0</v>
      </c>
      <c r="D33" s="50">
        <f t="shared" si="5"/>
        <v>0</v>
      </c>
      <c r="E33" s="50">
        <f t="shared" si="5"/>
        <v>0</v>
      </c>
      <c r="F33" s="50">
        <f t="shared" si="5"/>
        <v>0</v>
      </c>
      <c r="G33" s="50">
        <f t="shared" si="5"/>
        <v>0</v>
      </c>
      <c r="H33" s="50">
        <f t="shared" si="5"/>
        <v>0</v>
      </c>
      <c r="I33" s="50">
        <f t="shared" si="5"/>
        <v>0</v>
      </c>
      <c r="J33" s="50">
        <f t="shared" si="5"/>
        <v>0</v>
      </c>
      <c r="K33" s="50">
        <f t="shared" si="5"/>
        <v>0</v>
      </c>
      <c r="L33" s="50">
        <f t="shared" si="5"/>
        <v>0</v>
      </c>
      <c r="M33" s="50">
        <f t="shared" si="5"/>
        <v>0</v>
      </c>
      <c r="N33" s="50">
        <f t="shared" si="5"/>
        <v>0</v>
      </c>
      <c r="O33" s="50">
        <f t="shared" si="5"/>
        <v>0</v>
      </c>
    </row>
    <row r="34" spans="1:15">
      <c r="A34" s="26"/>
      <c r="B34" s="29" t="s">
        <v>118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</row>
    <row r="35" spans="1:15">
      <c r="A35" s="26"/>
      <c r="B35" s="29" t="s">
        <v>92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</row>
    <row r="36" spans="1:15">
      <c r="A36" s="26"/>
      <c r="B36" s="29" t="s">
        <v>90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</row>
    <row r="37" spans="1:15">
      <c r="A37" s="26"/>
      <c r="B37" s="29" t="s">
        <v>137</v>
      </c>
      <c r="C37" s="28">
        <f>LoanAmount</f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</row>
    <row r="38" spans="1:15">
      <c r="A38" s="26"/>
      <c r="B38" s="29" t="s">
        <v>112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</row>
    <row r="39" spans="1:15">
      <c r="A39" s="26"/>
      <c r="B39" s="29" t="s">
        <v>113</v>
      </c>
      <c r="C39" s="28">
        <v>0</v>
      </c>
      <c r="D39" s="28">
        <f>Payment</f>
        <v>0</v>
      </c>
      <c r="E39" s="28">
        <f t="shared" ref="D39:O39" si="6">Payment</f>
        <v>0</v>
      </c>
      <c r="F39" s="28">
        <f t="shared" si="6"/>
        <v>0</v>
      </c>
      <c r="G39" s="28">
        <f t="shared" si="6"/>
        <v>0</v>
      </c>
      <c r="H39" s="28">
        <f t="shared" si="6"/>
        <v>0</v>
      </c>
      <c r="I39" s="28">
        <f t="shared" si="6"/>
        <v>0</v>
      </c>
      <c r="J39" s="28">
        <f t="shared" si="6"/>
        <v>0</v>
      </c>
      <c r="K39" s="28">
        <f t="shared" si="6"/>
        <v>0</v>
      </c>
      <c r="L39" s="28">
        <f t="shared" si="6"/>
        <v>0</v>
      </c>
      <c r="M39" s="28">
        <f t="shared" si="6"/>
        <v>0</v>
      </c>
      <c r="N39" s="28">
        <f t="shared" si="6"/>
        <v>0</v>
      </c>
      <c r="O39" s="28">
        <f t="shared" si="6"/>
        <v>0</v>
      </c>
    </row>
    <row r="40" spans="1:15">
      <c r="A40" s="26"/>
      <c r="B40" s="32" t="s">
        <v>114</v>
      </c>
      <c r="C40" s="51">
        <f>C33-C34-C35+C36+C37-C38-C39</f>
        <v>0</v>
      </c>
      <c r="D40" s="51">
        <f t="shared" ref="D40:O40" si="7">D33-D34-D35+D36+D37-D38-D39</f>
        <v>0</v>
      </c>
      <c r="E40" s="51">
        <f t="shared" si="7"/>
        <v>0</v>
      </c>
      <c r="F40" s="51">
        <f t="shared" si="7"/>
        <v>0</v>
      </c>
      <c r="G40" s="51">
        <f t="shared" si="7"/>
        <v>0</v>
      </c>
      <c r="H40" s="51">
        <f t="shared" si="7"/>
        <v>0</v>
      </c>
      <c r="I40" s="51">
        <f t="shared" si="7"/>
        <v>0</v>
      </c>
      <c r="J40" s="51">
        <f t="shared" si="7"/>
        <v>0</v>
      </c>
      <c r="K40" s="51">
        <f t="shared" si="7"/>
        <v>0</v>
      </c>
      <c r="L40" s="51">
        <f t="shared" si="7"/>
        <v>0</v>
      </c>
      <c r="M40" s="51">
        <f t="shared" si="7"/>
        <v>0</v>
      </c>
      <c r="N40" s="51">
        <f t="shared" si="7"/>
        <v>0</v>
      </c>
      <c r="O40" s="51">
        <f t="shared" si="7"/>
        <v>0</v>
      </c>
    </row>
    <row r="41" spans="1:15">
      <c r="A41" s="26"/>
      <c r="B41" s="2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</row>
    <row r="42" spans="1:15">
      <c r="A42" s="26"/>
      <c r="B42" s="34" t="s">
        <v>84</v>
      </c>
      <c r="C42" s="38">
        <f t="shared" ref="C42:O42" si="8">C4+C40</f>
        <v>0</v>
      </c>
      <c r="D42" s="38">
        <f t="shared" si="8"/>
        <v>0</v>
      </c>
      <c r="E42" s="38">
        <f t="shared" si="8"/>
        <v>0</v>
      </c>
      <c r="F42" s="38">
        <f t="shared" si="8"/>
        <v>0</v>
      </c>
      <c r="G42" s="38">
        <f t="shared" si="8"/>
        <v>0</v>
      </c>
      <c r="H42" s="38">
        <f t="shared" si="8"/>
        <v>0</v>
      </c>
      <c r="I42" s="38">
        <f t="shared" si="8"/>
        <v>0</v>
      </c>
      <c r="J42" s="38">
        <f t="shared" si="8"/>
        <v>0</v>
      </c>
      <c r="K42" s="38">
        <f t="shared" si="8"/>
        <v>0</v>
      </c>
      <c r="L42" s="38">
        <f t="shared" si="8"/>
        <v>0</v>
      </c>
      <c r="M42" s="38">
        <f t="shared" si="8"/>
        <v>0</v>
      </c>
      <c r="N42" s="38">
        <f t="shared" si="8"/>
        <v>0</v>
      </c>
      <c r="O42" s="38">
        <f t="shared" si="8"/>
        <v>0</v>
      </c>
    </row>
    <row r="44" spans="1:15">
      <c r="B44" s="89" t="s">
        <v>139</v>
      </c>
      <c r="C44" s="89" t="e">
        <f>C33/C6</f>
        <v>#DIV/0!</v>
      </c>
      <c r="D44" s="90" t="e">
        <f t="shared" ref="D44:O44" si="9">D33/D6</f>
        <v>#DIV/0!</v>
      </c>
      <c r="E44" s="90" t="e">
        <f t="shared" si="9"/>
        <v>#DIV/0!</v>
      </c>
      <c r="F44" s="90" t="e">
        <f t="shared" si="9"/>
        <v>#DIV/0!</v>
      </c>
      <c r="G44" s="90" t="e">
        <f t="shared" si="9"/>
        <v>#DIV/0!</v>
      </c>
      <c r="H44" s="90" t="e">
        <f t="shared" si="9"/>
        <v>#DIV/0!</v>
      </c>
      <c r="I44" s="90" t="e">
        <f t="shared" si="9"/>
        <v>#DIV/0!</v>
      </c>
      <c r="J44" s="90" t="e">
        <f t="shared" si="9"/>
        <v>#DIV/0!</v>
      </c>
      <c r="K44" s="90" t="e">
        <f t="shared" si="9"/>
        <v>#DIV/0!</v>
      </c>
      <c r="L44" s="90" t="e">
        <f t="shared" si="9"/>
        <v>#DIV/0!</v>
      </c>
      <c r="M44" s="90" t="e">
        <f t="shared" si="9"/>
        <v>#DIV/0!</v>
      </c>
      <c r="N44" s="90" t="e">
        <f t="shared" si="9"/>
        <v>#DIV/0!</v>
      </c>
      <c r="O44" s="90" t="e">
        <f t="shared" si="9"/>
        <v>#DIV/0!</v>
      </c>
    </row>
    <row r="45" spans="1:15">
      <c r="B45" s="89" t="s">
        <v>138</v>
      </c>
      <c r="C45" s="89" t="e">
        <f>C33/C39</f>
        <v>#DIV/0!</v>
      </c>
      <c r="D45" s="90" t="e">
        <f t="shared" ref="D45:O45" si="10">D33/D39</f>
        <v>#DIV/0!</v>
      </c>
      <c r="E45" s="90" t="e">
        <f t="shared" si="10"/>
        <v>#DIV/0!</v>
      </c>
      <c r="F45" s="90" t="e">
        <f t="shared" si="10"/>
        <v>#DIV/0!</v>
      </c>
      <c r="G45" s="90" t="e">
        <f t="shared" si="10"/>
        <v>#DIV/0!</v>
      </c>
      <c r="H45" s="90" t="e">
        <f t="shared" si="10"/>
        <v>#DIV/0!</v>
      </c>
      <c r="I45" s="90" t="e">
        <f t="shared" si="10"/>
        <v>#DIV/0!</v>
      </c>
      <c r="J45" s="90" t="e">
        <f t="shared" si="10"/>
        <v>#DIV/0!</v>
      </c>
      <c r="K45" s="90" t="e">
        <f t="shared" si="10"/>
        <v>#DIV/0!</v>
      </c>
      <c r="L45" s="90" t="e">
        <f t="shared" si="10"/>
        <v>#DIV/0!</v>
      </c>
      <c r="M45" s="90" t="e">
        <f t="shared" si="10"/>
        <v>#DIV/0!</v>
      </c>
      <c r="N45" s="90" t="e">
        <f t="shared" si="10"/>
        <v>#DIV/0!</v>
      </c>
      <c r="O45" s="90" t="e">
        <f t="shared" si="10"/>
        <v>#DIV/0!</v>
      </c>
    </row>
  </sheetData>
  <mergeCells count="2">
    <mergeCell ref="A1:O1"/>
    <mergeCell ref="A2:O2"/>
  </mergeCells>
  <pageMargins left="0.7" right="0.7" top="0.75" bottom="0.75" header="0.3" footer="0.3"/>
  <pageSetup orientation="portrait" horizontalDpi="4294967292" verticalDpi="4294967292"/>
  <ignoredErrors>
    <ignoredError sqref="D42" evalError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8"/>
  </sheetPr>
  <dimension ref="A1:N45"/>
  <sheetViews>
    <sheetView tabSelected="1" topLeftCell="A24" zoomScale="91" zoomScaleNormal="91" zoomScalePageLayoutView="91" workbookViewId="0">
      <selection activeCell="C44" sqref="C44"/>
    </sheetView>
  </sheetViews>
  <sheetFormatPr baseColWidth="10" defaultColWidth="8.83203125" defaultRowHeight="18" x14ac:dyDescent="0"/>
  <cols>
    <col min="1" max="1" width="2.1640625" customWidth="1"/>
    <col min="2" max="2" width="44.6640625" bestFit="1" customWidth="1"/>
    <col min="3" max="14" width="13.1640625" customWidth="1"/>
  </cols>
  <sheetData>
    <row r="1" spans="1:14" ht="25.5">
      <c r="A1" s="77" t="str">
        <f>Ledger!A1:H1</f>
        <v>Company Name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9" t="s">
        <v>120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>
      <c r="A3" s="26"/>
      <c r="B3" s="26"/>
      <c r="C3" s="27" t="s">
        <v>66</v>
      </c>
      <c r="D3" s="27" t="s">
        <v>67</v>
      </c>
      <c r="E3" s="27" t="s">
        <v>68</v>
      </c>
      <c r="F3" s="27" t="s">
        <v>69</v>
      </c>
      <c r="G3" s="27" t="s">
        <v>70</v>
      </c>
      <c r="H3" s="27" t="s">
        <v>71</v>
      </c>
      <c r="I3" s="27" t="s">
        <v>72</v>
      </c>
      <c r="J3" s="27" t="s">
        <v>73</v>
      </c>
      <c r="K3" s="27" t="s">
        <v>74</v>
      </c>
      <c r="L3" s="27" t="s">
        <v>75</v>
      </c>
      <c r="M3" s="27" t="s">
        <v>76</v>
      </c>
      <c r="N3" s="27" t="s">
        <v>77</v>
      </c>
    </row>
    <row r="4" spans="1:14">
      <c r="A4" s="26"/>
      <c r="B4" s="34" t="s">
        <v>83</v>
      </c>
      <c r="C4" s="35">
        <f>'Forecast Year 1'!O42</f>
        <v>0</v>
      </c>
      <c r="D4" s="35">
        <f>C42</f>
        <v>0</v>
      </c>
      <c r="E4" s="35">
        <f t="shared" ref="E4:N4" si="0">D42</f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</row>
    <row r="5" spans="1:14">
      <c r="A5" s="26"/>
      <c r="B5" s="2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26"/>
      <c r="B6" s="39" t="s">
        <v>79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</row>
    <row r="7" spans="1:14">
      <c r="A7" s="26"/>
      <c r="B7" s="39" t="s">
        <v>78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</row>
    <row r="8" spans="1:14">
      <c r="A8" s="26"/>
      <c r="B8" s="32" t="s">
        <v>80</v>
      </c>
      <c r="C8" s="40">
        <f t="shared" ref="C8:N8" si="1">C6-C7</f>
        <v>0</v>
      </c>
      <c r="D8" s="40">
        <f t="shared" si="1"/>
        <v>0</v>
      </c>
      <c r="E8" s="40">
        <f t="shared" si="1"/>
        <v>0</v>
      </c>
      <c r="F8" s="40">
        <f t="shared" si="1"/>
        <v>0</v>
      </c>
      <c r="G8" s="40">
        <f t="shared" si="1"/>
        <v>0</v>
      </c>
      <c r="H8" s="40">
        <f t="shared" si="1"/>
        <v>0</v>
      </c>
      <c r="I8" s="40">
        <f t="shared" si="1"/>
        <v>0</v>
      </c>
      <c r="J8" s="40">
        <f t="shared" si="1"/>
        <v>0</v>
      </c>
      <c r="K8" s="40">
        <f t="shared" si="1"/>
        <v>0</v>
      </c>
      <c r="L8" s="40">
        <f t="shared" si="1"/>
        <v>0</v>
      </c>
      <c r="M8" s="40">
        <f t="shared" si="1"/>
        <v>0</v>
      </c>
      <c r="N8" s="40">
        <f t="shared" si="1"/>
        <v>0</v>
      </c>
    </row>
    <row r="9" spans="1:14">
      <c r="A9" s="26"/>
      <c r="B9" s="2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26"/>
      <c r="B10" s="29" t="s">
        <v>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</row>
    <row r="11" spans="1:14">
      <c r="A11" s="26"/>
      <c r="B11" s="29" t="s">
        <v>18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</row>
    <row r="12" spans="1:14">
      <c r="A12" s="26"/>
      <c r="B12" s="29" t="s">
        <v>19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</row>
    <row r="13" spans="1:14">
      <c r="A13" s="26"/>
      <c r="B13" s="29" t="s">
        <v>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1:14">
      <c r="A14" s="26"/>
      <c r="B14" s="29" t="s">
        <v>22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4">
      <c r="A15" s="26"/>
      <c r="B15" s="29" t="s">
        <v>23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</row>
    <row r="16" spans="1:14">
      <c r="A16" s="26"/>
      <c r="B16" s="29" t="s">
        <v>26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>
      <c r="A17" s="26"/>
      <c r="B17" s="29" t="s">
        <v>27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</row>
    <row r="18" spans="1:14">
      <c r="A18" s="26"/>
      <c r="B18" s="30" t="s">
        <v>108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</row>
    <row r="19" spans="1:14">
      <c r="A19" s="26"/>
      <c r="B19" s="30" t="s">
        <v>109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>
      <c r="A20" s="26"/>
      <c r="B20" s="29" t="s">
        <v>32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</row>
    <row r="21" spans="1:14">
      <c r="A21" s="26"/>
      <c r="B21" s="29" t="s">
        <v>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>
      <c r="A22" s="26"/>
      <c r="B22" s="29" t="s">
        <v>110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</row>
    <row r="23" spans="1:14">
      <c r="A23" s="26"/>
      <c r="B23" s="30" t="s">
        <v>34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</row>
    <row r="24" spans="1:14">
      <c r="A24" s="26"/>
      <c r="B24" s="30" t="s">
        <v>35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</row>
    <row r="25" spans="1:14">
      <c r="A25" s="26"/>
      <c r="B25" s="29" t="s">
        <v>36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</row>
    <row r="26" spans="1:14">
      <c r="A26" s="26"/>
      <c r="B26" s="29" t="s">
        <v>111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4">
      <c r="A27" s="26"/>
      <c r="B27" s="29" t="s">
        <v>9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</row>
    <row r="28" spans="1:14">
      <c r="A28" s="26"/>
      <c r="B28" s="29" t="s">
        <v>117</v>
      </c>
      <c r="C28" s="28">
        <f t="shared" ref="C28:N28" si="2">C26*0.0765</f>
        <v>0</v>
      </c>
      <c r="D28" s="28">
        <f t="shared" si="2"/>
        <v>0</v>
      </c>
      <c r="E28" s="28">
        <f t="shared" si="2"/>
        <v>0</v>
      </c>
      <c r="F28" s="28">
        <f t="shared" si="2"/>
        <v>0</v>
      </c>
      <c r="G28" s="28">
        <f t="shared" si="2"/>
        <v>0</v>
      </c>
      <c r="H28" s="28">
        <f t="shared" si="2"/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  <c r="M28" s="28">
        <f t="shared" si="2"/>
        <v>0</v>
      </c>
      <c r="N28" s="28">
        <f t="shared" si="2"/>
        <v>0</v>
      </c>
    </row>
    <row r="29" spans="1:14">
      <c r="A29" s="26"/>
      <c r="B29" s="29" t="s">
        <v>115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4">
      <c r="A30" s="26"/>
      <c r="B30" s="29" t="s">
        <v>116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</row>
    <row r="31" spans="1:14">
      <c r="A31" s="26"/>
      <c r="B31" s="36" t="s">
        <v>81</v>
      </c>
      <c r="C31" s="49">
        <f t="shared" ref="C31:N31" si="3">SUM(C10:C30)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  <c r="I31" s="49">
        <f t="shared" si="3"/>
        <v>0</v>
      </c>
      <c r="J31" s="49">
        <f t="shared" si="3"/>
        <v>0</v>
      </c>
      <c r="K31" s="49">
        <f t="shared" si="3"/>
        <v>0</v>
      </c>
      <c r="L31" s="49">
        <f t="shared" si="3"/>
        <v>0</v>
      </c>
      <c r="M31" s="49">
        <f t="shared" si="3"/>
        <v>0</v>
      </c>
      <c r="N31" s="49">
        <f t="shared" si="3"/>
        <v>0</v>
      </c>
    </row>
    <row r="32" spans="1:14">
      <c r="A32" s="26"/>
      <c r="B32" s="26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>
      <c r="A33" s="26"/>
      <c r="B33" s="37" t="s">
        <v>42</v>
      </c>
      <c r="C33" s="50">
        <f t="shared" ref="C33:N33" si="4">C8-C31</f>
        <v>0</v>
      </c>
      <c r="D33" s="50">
        <f t="shared" si="4"/>
        <v>0</v>
      </c>
      <c r="E33" s="50">
        <f t="shared" si="4"/>
        <v>0</v>
      </c>
      <c r="F33" s="50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26"/>
      <c r="B34" s="29" t="s">
        <v>118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>
      <c r="A35" s="26"/>
      <c r="B35" s="29" t="s">
        <v>92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</row>
    <row r="36" spans="1:14">
      <c r="A36" s="26"/>
      <c r="B36" s="29" t="s">
        <v>90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</row>
    <row r="37" spans="1:14">
      <c r="A37" s="26"/>
      <c r="B37" s="29" t="s">
        <v>137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>
      <c r="A38" s="26"/>
      <c r="B38" s="29" t="s">
        <v>112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>
      <c r="A39" s="26"/>
      <c r="B39" s="29" t="s">
        <v>113</v>
      </c>
      <c r="C39" s="28">
        <f t="shared" ref="C39:N39" si="5">Payment</f>
        <v>0</v>
      </c>
      <c r="D39" s="28">
        <f t="shared" si="5"/>
        <v>0</v>
      </c>
      <c r="E39" s="28">
        <f t="shared" si="5"/>
        <v>0</v>
      </c>
      <c r="F39" s="28">
        <f t="shared" si="5"/>
        <v>0</v>
      </c>
      <c r="G39" s="28">
        <f t="shared" si="5"/>
        <v>0</v>
      </c>
      <c r="H39" s="28">
        <f t="shared" si="5"/>
        <v>0</v>
      </c>
      <c r="I39" s="28">
        <f t="shared" si="5"/>
        <v>0</v>
      </c>
      <c r="J39" s="28">
        <f t="shared" si="5"/>
        <v>0</v>
      </c>
      <c r="K39" s="28">
        <f t="shared" si="5"/>
        <v>0</v>
      </c>
      <c r="L39" s="28">
        <f t="shared" si="5"/>
        <v>0</v>
      </c>
      <c r="M39" s="28">
        <f t="shared" si="5"/>
        <v>0</v>
      </c>
      <c r="N39" s="28">
        <f t="shared" si="5"/>
        <v>0</v>
      </c>
    </row>
    <row r="40" spans="1:14">
      <c r="A40" s="26"/>
      <c r="B40" s="32" t="s">
        <v>114</v>
      </c>
      <c r="C40" s="51">
        <f>C33-C34-C35+C36+C37-C38-C39</f>
        <v>0</v>
      </c>
      <c r="D40" s="51">
        <f t="shared" ref="D40:N40" si="6">D33-D34-D35+D36+D37-D38-D39</f>
        <v>0</v>
      </c>
      <c r="E40" s="51">
        <f t="shared" si="6"/>
        <v>0</v>
      </c>
      <c r="F40" s="51">
        <f t="shared" si="6"/>
        <v>0</v>
      </c>
      <c r="G40" s="51">
        <f t="shared" si="6"/>
        <v>0</v>
      </c>
      <c r="H40" s="51">
        <f t="shared" si="6"/>
        <v>0</v>
      </c>
      <c r="I40" s="51">
        <f t="shared" si="6"/>
        <v>0</v>
      </c>
      <c r="J40" s="51">
        <f t="shared" si="6"/>
        <v>0</v>
      </c>
      <c r="K40" s="51">
        <f t="shared" si="6"/>
        <v>0</v>
      </c>
      <c r="L40" s="51">
        <f t="shared" si="6"/>
        <v>0</v>
      </c>
      <c r="M40" s="51">
        <f t="shared" si="6"/>
        <v>0</v>
      </c>
      <c r="N40" s="51">
        <f t="shared" si="6"/>
        <v>0</v>
      </c>
    </row>
    <row r="41" spans="1:14">
      <c r="A41" s="26"/>
      <c r="B41" s="2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>
      <c r="A42" s="26"/>
      <c r="B42" s="34" t="s">
        <v>84</v>
      </c>
      <c r="C42" s="38">
        <f t="shared" ref="C42:N42" si="7">C4+C40</f>
        <v>0</v>
      </c>
      <c r="D42" s="38">
        <f t="shared" si="7"/>
        <v>0</v>
      </c>
      <c r="E42" s="38">
        <f t="shared" si="7"/>
        <v>0</v>
      </c>
      <c r="F42" s="38">
        <f t="shared" si="7"/>
        <v>0</v>
      </c>
      <c r="G42" s="38">
        <f t="shared" si="7"/>
        <v>0</v>
      </c>
      <c r="H42" s="38">
        <f t="shared" si="7"/>
        <v>0</v>
      </c>
      <c r="I42" s="38">
        <f t="shared" si="7"/>
        <v>0</v>
      </c>
      <c r="J42" s="38">
        <f t="shared" si="7"/>
        <v>0</v>
      </c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</row>
    <row r="44" spans="1:14">
      <c r="B44" s="89" t="s">
        <v>139</v>
      </c>
      <c r="C44" s="90" t="e">
        <f>C33/C6</f>
        <v>#DIV/0!</v>
      </c>
      <c r="D44" s="90" t="e">
        <f t="shared" ref="D44:O44" si="8">D33/D6</f>
        <v>#DIV/0!</v>
      </c>
      <c r="E44" s="90" t="e">
        <f t="shared" si="8"/>
        <v>#DIV/0!</v>
      </c>
      <c r="F44" s="90" t="e">
        <f t="shared" si="8"/>
        <v>#DIV/0!</v>
      </c>
      <c r="G44" s="90" t="e">
        <f t="shared" si="8"/>
        <v>#DIV/0!</v>
      </c>
      <c r="H44" s="90" t="e">
        <f t="shared" si="8"/>
        <v>#DIV/0!</v>
      </c>
      <c r="I44" s="90" t="e">
        <f t="shared" si="8"/>
        <v>#DIV/0!</v>
      </c>
      <c r="J44" s="90" t="e">
        <f t="shared" si="8"/>
        <v>#DIV/0!</v>
      </c>
      <c r="K44" s="90" t="e">
        <f t="shared" si="8"/>
        <v>#DIV/0!</v>
      </c>
      <c r="L44" s="90" t="e">
        <f t="shared" si="8"/>
        <v>#DIV/0!</v>
      </c>
      <c r="M44" s="90" t="e">
        <f t="shared" si="8"/>
        <v>#DIV/0!</v>
      </c>
      <c r="N44" s="90" t="e">
        <f t="shared" si="8"/>
        <v>#DIV/0!</v>
      </c>
    </row>
    <row r="45" spans="1:14">
      <c r="B45" s="89" t="s">
        <v>138</v>
      </c>
      <c r="C45" s="90" t="e">
        <f>C33/C39</f>
        <v>#DIV/0!</v>
      </c>
      <c r="D45" s="90" t="e">
        <f t="shared" ref="D45:O45" si="9">D33/D39</f>
        <v>#DIV/0!</v>
      </c>
      <c r="E45" s="90" t="e">
        <f t="shared" si="9"/>
        <v>#DIV/0!</v>
      </c>
      <c r="F45" s="90" t="e">
        <f t="shared" si="9"/>
        <v>#DIV/0!</v>
      </c>
      <c r="G45" s="90" t="e">
        <f t="shared" si="9"/>
        <v>#DIV/0!</v>
      </c>
      <c r="H45" s="90" t="e">
        <f t="shared" si="9"/>
        <v>#DIV/0!</v>
      </c>
      <c r="I45" s="90" t="e">
        <f t="shared" si="9"/>
        <v>#DIV/0!</v>
      </c>
      <c r="J45" s="90" t="e">
        <f t="shared" si="9"/>
        <v>#DIV/0!</v>
      </c>
      <c r="K45" s="90" t="e">
        <f t="shared" si="9"/>
        <v>#DIV/0!</v>
      </c>
      <c r="L45" s="90" t="e">
        <f t="shared" si="9"/>
        <v>#DIV/0!</v>
      </c>
      <c r="M45" s="90" t="e">
        <f t="shared" si="9"/>
        <v>#DIV/0!</v>
      </c>
      <c r="N45" s="90" t="e">
        <f t="shared" si="9"/>
        <v>#DIV/0!</v>
      </c>
    </row>
  </sheetData>
  <mergeCells count="2">
    <mergeCell ref="A1:N1"/>
    <mergeCell ref="A2:N2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7"/>
  </sheetPr>
  <dimension ref="A1:N45"/>
  <sheetViews>
    <sheetView topLeftCell="A26" zoomScale="91" zoomScaleNormal="91" zoomScalePageLayoutView="91" workbookViewId="0">
      <selection activeCell="B45" sqref="B45"/>
    </sheetView>
  </sheetViews>
  <sheetFormatPr baseColWidth="10" defaultColWidth="8.83203125" defaultRowHeight="18" x14ac:dyDescent="0"/>
  <cols>
    <col min="1" max="1" width="2.1640625" customWidth="1"/>
    <col min="2" max="2" width="44.6640625" bestFit="1" customWidth="1"/>
    <col min="3" max="14" width="13.1640625" customWidth="1"/>
  </cols>
  <sheetData>
    <row r="1" spans="1:14" ht="25.5">
      <c r="A1" s="77" t="str">
        <f>Ledger!A1:H1</f>
        <v>Company Name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9" t="s">
        <v>119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>
      <c r="A3" s="26"/>
      <c r="B3" s="26"/>
      <c r="C3" s="27" t="s">
        <v>66</v>
      </c>
      <c r="D3" s="27" t="s">
        <v>67</v>
      </c>
      <c r="E3" s="27" t="s">
        <v>68</v>
      </c>
      <c r="F3" s="27" t="s">
        <v>69</v>
      </c>
      <c r="G3" s="27" t="s">
        <v>70</v>
      </c>
      <c r="H3" s="27" t="s">
        <v>71</v>
      </c>
      <c r="I3" s="27" t="s">
        <v>72</v>
      </c>
      <c r="J3" s="27" t="s">
        <v>73</v>
      </c>
      <c r="K3" s="27" t="s">
        <v>74</v>
      </c>
      <c r="L3" s="27" t="s">
        <v>75</v>
      </c>
      <c r="M3" s="27" t="s">
        <v>76</v>
      </c>
      <c r="N3" s="27" t="s">
        <v>77</v>
      </c>
    </row>
    <row r="4" spans="1:14">
      <c r="A4" s="26"/>
      <c r="B4" s="34" t="s">
        <v>83</v>
      </c>
      <c r="C4" s="35">
        <f>'Forecast Year 2'!N42</f>
        <v>0</v>
      </c>
      <c r="D4" s="35">
        <f>C42</f>
        <v>0</v>
      </c>
      <c r="E4" s="35">
        <f t="shared" ref="E4:N4" si="0">D42</f>
        <v>0</v>
      </c>
      <c r="F4" s="35">
        <f t="shared" si="0"/>
        <v>0</v>
      </c>
      <c r="G4" s="35">
        <f t="shared" si="0"/>
        <v>0</v>
      </c>
      <c r="H4" s="35">
        <f t="shared" si="0"/>
        <v>0</v>
      </c>
      <c r="I4" s="35">
        <f t="shared" si="0"/>
        <v>0</v>
      </c>
      <c r="J4" s="35">
        <f t="shared" si="0"/>
        <v>0</v>
      </c>
      <c r="K4" s="35">
        <f t="shared" si="0"/>
        <v>0</v>
      </c>
      <c r="L4" s="35">
        <f t="shared" si="0"/>
        <v>0</v>
      </c>
      <c r="M4" s="35">
        <f t="shared" si="0"/>
        <v>0</v>
      </c>
      <c r="N4" s="35">
        <f t="shared" si="0"/>
        <v>0</v>
      </c>
    </row>
    <row r="5" spans="1:14">
      <c r="A5" s="26"/>
      <c r="B5" s="2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26"/>
      <c r="B6" s="39" t="s">
        <v>79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</row>
    <row r="7" spans="1:14">
      <c r="A7" s="26"/>
      <c r="B7" s="39" t="s">
        <v>78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</row>
    <row r="8" spans="1:14">
      <c r="A8" s="26"/>
      <c r="B8" s="32" t="s">
        <v>80</v>
      </c>
      <c r="C8" s="40">
        <f t="shared" ref="C8:N8" si="1">C6-C7</f>
        <v>0</v>
      </c>
      <c r="D8" s="40">
        <f t="shared" si="1"/>
        <v>0</v>
      </c>
      <c r="E8" s="40">
        <f t="shared" si="1"/>
        <v>0</v>
      </c>
      <c r="F8" s="40">
        <f t="shared" si="1"/>
        <v>0</v>
      </c>
      <c r="G8" s="40">
        <f t="shared" si="1"/>
        <v>0</v>
      </c>
      <c r="H8" s="40">
        <f t="shared" si="1"/>
        <v>0</v>
      </c>
      <c r="I8" s="40">
        <f t="shared" si="1"/>
        <v>0</v>
      </c>
      <c r="J8" s="40">
        <f t="shared" si="1"/>
        <v>0</v>
      </c>
      <c r="K8" s="40">
        <f t="shared" si="1"/>
        <v>0</v>
      </c>
      <c r="L8" s="40">
        <f t="shared" si="1"/>
        <v>0</v>
      </c>
      <c r="M8" s="40">
        <f t="shared" si="1"/>
        <v>0</v>
      </c>
      <c r="N8" s="40">
        <f t="shared" si="1"/>
        <v>0</v>
      </c>
    </row>
    <row r="9" spans="1:14">
      <c r="A9" s="26"/>
      <c r="B9" s="2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26"/>
      <c r="B10" s="29" t="s">
        <v>4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</row>
    <row r="11" spans="1:14">
      <c r="A11" s="26"/>
      <c r="B11" s="29" t="s">
        <v>18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</row>
    <row r="12" spans="1:14">
      <c r="A12" s="26"/>
      <c r="B12" s="29" t="s">
        <v>19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</row>
    <row r="13" spans="1:14">
      <c r="A13" s="26"/>
      <c r="B13" s="29" t="s">
        <v>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1:14">
      <c r="A14" s="26"/>
      <c r="B14" s="29" t="s">
        <v>22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4">
      <c r="A15" s="26"/>
      <c r="B15" s="29" t="s">
        <v>23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</row>
    <row r="16" spans="1:14">
      <c r="A16" s="26"/>
      <c r="B16" s="29" t="s">
        <v>26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</row>
    <row r="17" spans="1:14">
      <c r="A17" s="26"/>
      <c r="B17" s="29" t="s">
        <v>27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</row>
    <row r="18" spans="1:14">
      <c r="A18" s="26"/>
      <c r="B18" s="30" t="s">
        <v>108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</row>
    <row r="19" spans="1:14">
      <c r="A19" s="26"/>
      <c r="B19" s="30" t="s">
        <v>109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>
      <c r="A20" s="26"/>
      <c r="B20" s="29" t="s">
        <v>32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</row>
    <row r="21" spans="1:14">
      <c r="A21" s="26"/>
      <c r="B21" s="29" t="s">
        <v>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</row>
    <row r="22" spans="1:14">
      <c r="A22" s="26"/>
      <c r="B22" s="29" t="s">
        <v>110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</row>
    <row r="23" spans="1:14">
      <c r="A23" s="26"/>
      <c r="B23" s="30" t="s">
        <v>34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</row>
    <row r="24" spans="1:14">
      <c r="A24" s="26"/>
      <c r="B24" s="30" t="s">
        <v>35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</row>
    <row r="25" spans="1:14">
      <c r="A25" s="26"/>
      <c r="B25" s="29" t="s">
        <v>36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</row>
    <row r="26" spans="1:14">
      <c r="A26" s="26"/>
      <c r="B26" s="29" t="s">
        <v>111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</row>
    <row r="27" spans="1:14">
      <c r="A27" s="26"/>
      <c r="B27" s="29" t="s">
        <v>9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</row>
    <row r="28" spans="1:14">
      <c r="A28" s="26"/>
      <c r="B28" s="29" t="s">
        <v>117</v>
      </c>
      <c r="C28" s="28">
        <f t="shared" ref="C28:N28" si="2">C26*0.0765</f>
        <v>0</v>
      </c>
      <c r="D28" s="28">
        <f t="shared" si="2"/>
        <v>0</v>
      </c>
      <c r="E28" s="28">
        <f t="shared" si="2"/>
        <v>0</v>
      </c>
      <c r="F28" s="28">
        <f t="shared" si="2"/>
        <v>0</v>
      </c>
      <c r="G28" s="28">
        <f t="shared" si="2"/>
        <v>0</v>
      </c>
      <c r="H28" s="28">
        <f t="shared" si="2"/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  <c r="M28" s="28">
        <f t="shared" si="2"/>
        <v>0</v>
      </c>
      <c r="N28" s="28">
        <f t="shared" si="2"/>
        <v>0</v>
      </c>
    </row>
    <row r="29" spans="1:14">
      <c r="A29" s="26"/>
      <c r="B29" s="29" t="s">
        <v>115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4">
      <c r="A30" s="26"/>
      <c r="B30" s="29" t="s">
        <v>116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</row>
    <row r="31" spans="1:14">
      <c r="A31" s="26"/>
      <c r="B31" s="36" t="s">
        <v>81</v>
      </c>
      <c r="C31" s="49">
        <f t="shared" ref="C31:N31" si="3">SUM(C10:C30)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  <c r="I31" s="49">
        <f t="shared" si="3"/>
        <v>0</v>
      </c>
      <c r="J31" s="49">
        <f t="shared" si="3"/>
        <v>0</v>
      </c>
      <c r="K31" s="49">
        <f t="shared" si="3"/>
        <v>0</v>
      </c>
      <c r="L31" s="49">
        <f t="shared" si="3"/>
        <v>0</v>
      </c>
      <c r="M31" s="49">
        <f t="shared" si="3"/>
        <v>0</v>
      </c>
      <c r="N31" s="49">
        <f t="shared" si="3"/>
        <v>0</v>
      </c>
    </row>
    <row r="32" spans="1:14">
      <c r="A32" s="26"/>
      <c r="B32" s="26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>
      <c r="A33" s="26"/>
      <c r="B33" s="37" t="s">
        <v>42</v>
      </c>
      <c r="C33" s="50">
        <f t="shared" ref="C33:N33" si="4">C8-C31</f>
        <v>0</v>
      </c>
      <c r="D33" s="50">
        <f t="shared" si="4"/>
        <v>0</v>
      </c>
      <c r="E33" s="50">
        <f t="shared" si="4"/>
        <v>0</v>
      </c>
      <c r="F33" s="50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26"/>
      <c r="B34" s="29" t="s">
        <v>118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>
      <c r="A35" s="26"/>
      <c r="B35" s="29" t="s">
        <v>92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</row>
    <row r="36" spans="1:14">
      <c r="A36" s="26"/>
      <c r="B36" s="29" t="s">
        <v>90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</row>
    <row r="37" spans="1:14">
      <c r="A37" s="26"/>
      <c r="B37" s="29" t="s">
        <v>137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>
      <c r="A38" s="26"/>
      <c r="B38" s="29" t="s">
        <v>112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>
      <c r="A39" s="26"/>
      <c r="B39" s="29" t="s">
        <v>113</v>
      </c>
      <c r="C39" s="28">
        <f t="shared" ref="C39:N39" si="5">Payment</f>
        <v>0</v>
      </c>
      <c r="D39" s="28">
        <f t="shared" si="5"/>
        <v>0</v>
      </c>
      <c r="E39" s="28">
        <f t="shared" si="5"/>
        <v>0</v>
      </c>
      <c r="F39" s="28">
        <f t="shared" si="5"/>
        <v>0</v>
      </c>
      <c r="G39" s="28">
        <f t="shared" si="5"/>
        <v>0</v>
      </c>
      <c r="H39" s="28">
        <f t="shared" si="5"/>
        <v>0</v>
      </c>
      <c r="I39" s="28">
        <f t="shared" si="5"/>
        <v>0</v>
      </c>
      <c r="J39" s="28">
        <f t="shared" si="5"/>
        <v>0</v>
      </c>
      <c r="K39" s="28">
        <f t="shared" si="5"/>
        <v>0</v>
      </c>
      <c r="L39" s="28">
        <f t="shared" si="5"/>
        <v>0</v>
      </c>
      <c r="M39" s="28">
        <f t="shared" si="5"/>
        <v>0</v>
      </c>
      <c r="N39" s="28">
        <f t="shared" si="5"/>
        <v>0</v>
      </c>
    </row>
    <row r="40" spans="1:14">
      <c r="A40" s="26"/>
      <c r="B40" s="32" t="s">
        <v>114</v>
      </c>
      <c r="C40" s="51">
        <f>C33-C34-C35+C36+C37-C38-C39</f>
        <v>0</v>
      </c>
      <c r="D40" s="51">
        <f t="shared" ref="D40:N40" si="6">D33-D34-D35+D36+D37-D38-D39</f>
        <v>0</v>
      </c>
      <c r="E40" s="51">
        <f t="shared" si="6"/>
        <v>0</v>
      </c>
      <c r="F40" s="51">
        <f t="shared" si="6"/>
        <v>0</v>
      </c>
      <c r="G40" s="51">
        <f t="shared" si="6"/>
        <v>0</v>
      </c>
      <c r="H40" s="51">
        <f t="shared" si="6"/>
        <v>0</v>
      </c>
      <c r="I40" s="51">
        <f t="shared" si="6"/>
        <v>0</v>
      </c>
      <c r="J40" s="51">
        <f t="shared" si="6"/>
        <v>0</v>
      </c>
      <c r="K40" s="51">
        <f t="shared" si="6"/>
        <v>0</v>
      </c>
      <c r="L40" s="51">
        <f t="shared" si="6"/>
        <v>0</v>
      </c>
      <c r="M40" s="51">
        <f t="shared" si="6"/>
        <v>0</v>
      </c>
      <c r="N40" s="51">
        <f t="shared" si="6"/>
        <v>0</v>
      </c>
    </row>
    <row r="41" spans="1:14">
      <c r="A41" s="26"/>
      <c r="B41" s="2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1:14">
      <c r="A42" s="26"/>
      <c r="B42" s="34" t="s">
        <v>84</v>
      </c>
      <c r="C42" s="38">
        <f t="shared" ref="C42:N42" si="7">C4+C40</f>
        <v>0</v>
      </c>
      <c r="D42" s="38">
        <f t="shared" si="7"/>
        <v>0</v>
      </c>
      <c r="E42" s="38">
        <f t="shared" si="7"/>
        <v>0</v>
      </c>
      <c r="F42" s="38">
        <f t="shared" si="7"/>
        <v>0</v>
      </c>
      <c r="G42" s="38">
        <f t="shared" si="7"/>
        <v>0</v>
      </c>
      <c r="H42" s="38">
        <f t="shared" si="7"/>
        <v>0</v>
      </c>
      <c r="I42" s="38">
        <f t="shared" si="7"/>
        <v>0</v>
      </c>
      <c r="J42" s="38">
        <f t="shared" si="7"/>
        <v>0</v>
      </c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</row>
    <row r="44" spans="1:14">
      <c r="B44" s="89" t="s">
        <v>139</v>
      </c>
      <c r="C44" s="90" t="e">
        <f>C33/C6</f>
        <v>#DIV/0!</v>
      </c>
      <c r="D44" s="90" t="e">
        <f t="shared" ref="D44:O44" si="8">D33/D6</f>
        <v>#DIV/0!</v>
      </c>
      <c r="E44" s="90" t="e">
        <f t="shared" si="8"/>
        <v>#DIV/0!</v>
      </c>
      <c r="F44" s="90" t="e">
        <f t="shared" si="8"/>
        <v>#DIV/0!</v>
      </c>
      <c r="G44" s="90" t="e">
        <f t="shared" si="8"/>
        <v>#DIV/0!</v>
      </c>
      <c r="H44" s="90" t="e">
        <f t="shared" si="8"/>
        <v>#DIV/0!</v>
      </c>
      <c r="I44" s="90" t="e">
        <f t="shared" si="8"/>
        <v>#DIV/0!</v>
      </c>
      <c r="J44" s="90" t="e">
        <f t="shared" si="8"/>
        <v>#DIV/0!</v>
      </c>
      <c r="K44" s="90" t="e">
        <f t="shared" si="8"/>
        <v>#DIV/0!</v>
      </c>
      <c r="L44" s="90" t="e">
        <f t="shared" si="8"/>
        <v>#DIV/0!</v>
      </c>
      <c r="M44" s="90" t="e">
        <f t="shared" si="8"/>
        <v>#DIV/0!</v>
      </c>
      <c r="N44" s="90" t="e">
        <f t="shared" si="8"/>
        <v>#DIV/0!</v>
      </c>
    </row>
    <row r="45" spans="1:14">
      <c r="B45" s="89" t="s">
        <v>138</v>
      </c>
      <c r="C45" s="90" t="e">
        <f>C33/C39</f>
        <v>#DIV/0!</v>
      </c>
      <c r="D45" s="90" t="e">
        <f t="shared" ref="D45:O45" si="9">D33/D39</f>
        <v>#DIV/0!</v>
      </c>
      <c r="E45" s="90" t="e">
        <f t="shared" si="9"/>
        <v>#DIV/0!</v>
      </c>
      <c r="F45" s="90" t="e">
        <f t="shared" si="9"/>
        <v>#DIV/0!</v>
      </c>
      <c r="G45" s="90" t="e">
        <f t="shared" si="9"/>
        <v>#DIV/0!</v>
      </c>
      <c r="H45" s="90" t="e">
        <f t="shared" si="9"/>
        <v>#DIV/0!</v>
      </c>
      <c r="I45" s="90" t="e">
        <f t="shared" si="9"/>
        <v>#DIV/0!</v>
      </c>
      <c r="J45" s="90" t="e">
        <f t="shared" si="9"/>
        <v>#DIV/0!</v>
      </c>
      <c r="K45" s="90" t="e">
        <f t="shared" si="9"/>
        <v>#DIV/0!</v>
      </c>
      <c r="L45" s="90" t="e">
        <f t="shared" si="9"/>
        <v>#DIV/0!</v>
      </c>
      <c r="M45" s="90" t="e">
        <f t="shared" si="9"/>
        <v>#DIV/0!</v>
      </c>
      <c r="N45" s="90" t="e">
        <f t="shared" si="9"/>
        <v>#DIV/0!</v>
      </c>
    </row>
  </sheetData>
  <mergeCells count="2">
    <mergeCell ref="A1:N1"/>
    <mergeCell ref="A2:N2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Ledger</vt:lpstr>
      <vt:lpstr>Working Cash Flow</vt:lpstr>
      <vt:lpstr>Schedule C</vt:lpstr>
      <vt:lpstr>Cost of Goods Sold</vt:lpstr>
      <vt:lpstr>Schedule SE</vt:lpstr>
      <vt:lpstr>IRS Mileage</vt:lpstr>
      <vt:lpstr>Forecast Year 1</vt:lpstr>
      <vt:lpstr>Forecast Year 2</vt:lpstr>
      <vt:lpstr>Forecast Year 3</vt:lpstr>
      <vt:lpstr>Amortization Schedule</vt:lpstr>
      <vt:lpstr>Classifications</vt:lpstr>
    </vt:vector>
  </TitlesOfParts>
  <Manager/>
  <Company>SC SBDC Aiken Area Center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SBDC Cash Flow</dc:title>
  <dc:subject>Cash Flow Workbook</dc:subject>
  <dc:creator>Brent Hoover</dc:creator>
  <cp:keywords/>
  <dc:description>Created by Brent Hoover</dc:description>
  <cp:lastModifiedBy>Brent Hoover, MBA</cp:lastModifiedBy>
  <cp:lastPrinted>2017-12-04T14:59:02Z</cp:lastPrinted>
  <dcterms:created xsi:type="dcterms:W3CDTF">2010-04-11T15:50:05Z</dcterms:created>
  <dcterms:modified xsi:type="dcterms:W3CDTF">2018-10-05T18:24:07Z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TC100738799990</vt:lpwstr>
  </property>
</Properties>
</file>